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6" activeTab="1"/>
  </bookViews>
  <sheets>
    <sheet name="DegCtoADC" sheetId="1" r:id="rId1"/>
    <sheet name="ADCtoDeg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<sst xmlns="http://schemas.openxmlformats.org/spreadsheetml/2006/main" count="26" uniqueCount="19">
  <si>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Thermistor with Series and Parallel Resistor</t>
  </si>
  <si>
    <t>Rser</t>
  </si>
  <si>
    <t>R0</t>
  </si>
  <si>
    <t>Rpar</t>
  </si>
  <si>
    <t>T0</t>
  </si>
  <si>
    <t>Vref</t>
  </si>
  <si>
    <t>B</t>
  </si>
  <si>
    <t>Bits</t>
  </si>
  <si>
    <t>T-Therm-C</t>
  </si>
  <si>
    <t>T-Therm-F</t>
  </si>
  <si>
    <t>R-Therm</t>
  </si>
  <si>
    <t>Rt-Calc</t>
  </si>
  <si>
    <t>Vser</t>
  </si>
  <si>
    <t>ADC</t>
  </si>
  <si>
    <t>Vpar</t>
  </si>
  <si>
    <t>MS97</t>
  </si>
  <si>
    <t>ADC value to Degrees C</t>
  </si>
  <si>
    <t>ADC Value</t>
  </si>
  <si>
    <t>Temp DegC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</si>
</sst>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0.0"/>
  </numFmts>
  <fonts count="6">
    <font>
      <sz val="10"/>
      <name val="Arial"/>
      <family val="2"/>
    </font>
    <font>
      <b/>
      <sz val="10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Thermistor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0175"/>
          <c:w val="0.8465"/>
          <c:h val="0.7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DegCtoADC!$A$7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DegCtoADC!$A$10:$A$38</c:f>
              <c:numCache/>
            </c:numRef>
          </c:xVal>
          <c:yVal>
            <c:numRef>
              <c:f>DegCtoADC!$C$10:$C$38</c:f>
              <c:numCache/>
            </c:numRef>
          </c:yVal>
          <c:smooth val="1"/>
        </c:ser>
        <c:axId val="27095848"/>
        <c:axId val="42536041"/>
      </c:scatterChart>
      <c:scatterChart>
        <c:scatterStyle val="lineMarker"/>
        <c:varyColors val="0"/>
        <c:ser>
          <c:idx val="0"/>
          <c:order val="1"/>
          <c:tx>
            <c:strRef>
              <c:f>DegCtoADC!$F$7:$F$7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4D1"/>
              </a:solidFill>
              <a:ln>
                <a:solidFill>
                  <a:srgbClr val="0084D1"/>
                </a:solidFill>
              </a:ln>
            </c:spPr>
          </c:marker>
          <c:xVal>
            <c:numRef>
              <c:f>DegCtoADC!$A$10:$A$38</c:f>
              <c:numCache/>
            </c:numRef>
          </c:xVal>
          <c:yVal>
            <c:numRef>
              <c:f>DegCtoADC!$F$10:$F$38</c:f>
              <c:numCache/>
            </c:numRef>
          </c:yVal>
          <c:smooth val="1"/>
        </c:ser>
        <c:axId val="47280050"/>
        <c:axId val="22867267"/>
      </c:scatterChart>
      <c:valAx>
        <c:axId val="2709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Degrees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6041"/>
        <c:crossesAt val="0"/>
        <c:crossBetween val="midCat"/>
        <c:dispUnits/>
      </c:valAx>
      <c:valAx>
        <c:axId val="42536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Thermistor Resistance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5848"/>
        <c:crossesAt val="0"/>
        <c:crossBetween val="midCat"/>
        <c:dispUnits/>
      </c:valAx>
      <c:valAx>
        <c:axId val="472800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67267"/>
        <c:crossesAt val="0"/>
        <c:crossBetween val="midCat"/>
        <c:dispUnits/>
      </c:valAx>
      <c:valAx>
        <c:axId val="22867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ADC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005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4925"/>
          <c:y val="0.02075"/>
          <c:w val="0.202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</xdr:row>
      <xdr:rowOff>0</xdr:rowOff>
    </xdr:from>
    <xdr:to>
      <xdr:col>19</xdr:col>
      <xdr:colOff>495300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5534025" y="161925"/>
        <a:ext cx="66008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="90" zoomScaleNormal="90" workbookViewId="0" topLeftCell="A7">
      <selection activeCell="F19" sqref="F19"/>
    </sheetView>
  </sheetViews>
  <sheetFormatPr defaultColWidth="9.140625" defaultRowHeight="12.75"/>
  <cols>
    <col min="1" max="1" width="11.7109375" style="0" customWidth="1"/>
    <col min="2" max="2" width="11.421875" style="0" customWidth="1"/>
    <col min="4" max="4" width="10.7109375" style="0" customWidth="1"/>
    <col min="9" max="9" width="3.57421875" style="0" customWidth="1"/>
    <col min="247" max="16384" width="11.57421875" style="0" customWidth="1"/>
  </cols>
  <sheetData>
    <row r="1" ht="12.75">
      <c r="A1" s="1" t="s">
        <v>0</v>
      </c>
    </row>
    <row r="2" spans="1:4" ht="12.75">
      <c r="A2" s="2" t="s">
        <v>1</v>
      </c>
      <c r="B2">
        <v>1000</v>
      </c>
      <c r="C2" s="2" t="s">
        <v>2</v>
      </c>
      <c r="D2">
        <v>10000</v>
      </c>
    </row>
    <row r="3" spans="1:4" ht="12.75">
      <c r="A3" s="2" t="s">
        <v>3</v>
      </c>
      <c r="B3">
        <v>10000</v>
      </c>
      <c r="C3" s="2" t="s">
        <v>4</v>
      </c>
      <c r="D3">
        <v>25</v>
      </c>
    </row>
    <row r="4" spans="1:4" ht="12.75">
      <c r="A4" s="2" t="s">
        <v>5</v>
      </c>
      <c r="B4">
        <v>5</v>
      </c>
      <c r="C4" s="2" t="s">
        <v>6</v>
      </c>
      <c r="D4">
        <v>3345</v>
      </c>
    </row>
    <row r="5" spans="1:2" ht="12.75">
      <c r="A5" s="2" t="s">
        <v>7</v>
      </c>
      <c r="B5">
        <v>10</v>
      </c>
    </row>
    <row r="7" spans="1:8" ht="12.75">
      <c r="A7" s="2" t="s">
        <v>8</v>
      </c>
      <c r="B7" s="2" t="s">
        <v>9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13</v>
      </c>
    </row>
    <row r="8" spans="3:4" ht="12.75">
      <c r="C8" s="3" t="s">
        <v>15</v>
      </c>
      <c r="D8" s="3"/>
    </row>
    <row r="10" spans="1:8" ht="12.75">
      <c r="A10">
        <v>0</v>
      </c>
      <c r="B10" s="4">
        <f>1.8*A10+32</f>
        <v>32</v>
      </c>
      <c r="C10">
        <v>32770</v>
      </c>
      <c r="D10" s="5">
        <f>$D$2*EXP($D$4*($D$3-A10)/(($D$3+273)*(A10+273)))</f>
        <v>27952.31802805105</v>
      </c>
      <c r="E10" s="6">
        <f>B$2*B$4/(B$2+D10*B$3/(D10+B$3))</f>
        <v>0.5977204261470966</v>
      </c>
      <c r="F10" s="7">
        <f>2^B$5*E10/B$4</f>
        <v>122.41314327492539</v>
      </c>
      <c r="G10" s="6">
        <f>B$4-E10</f>
        <v>4.402279573852903</v>
      </c>
      <c r="H10" s="7">
        <f>2^$B$5*G10/$B$4</f>
        <v>901.5868567250745</v>
      </c>
    </row>
    <row r="11" spans="1:8" ht="12.75">
      <c r="A11">
        <v>5</v>
      </c>
      <c r="B11" s="4">
        <f>1.8*A11+32</f>
        <v>41</v>
      </c>
      <c r="C11">
        <v>25454</v>
      </c>
      <c r="D11" s="5">
        <f>$D$2*EXP($D$4*($D$3-A11)/(($D$3+273)*(A11+273)))</f>
        <v>22423.89158214792</v>
      </c>
      <c r="E11" s="6">
        <f>B$2*B$4/(B$2+D11*B$3/(D11+B$3))</f>
        <v>0.6316437490523941</v>
      </c>
      <c r="F11" s="7">
        <f>2^B$5*E11/B$4</f>
        <v>129.3606398059303</v>
      </c>
      <c r="G11" s="6">
        <f>B$4-E11</f>
        <v>4.368356250947606</v>
      </c>
      <c r="H11" s="7">
        <f>2^$B$5*G11/$B$4</f>
        <v>894.6393601940697</v>
      </c>
    </row>
    <row r="12" spans="1:8" ht="12.75">
      <c r="A12">
        <v>10</v>
      </c>
      <c r="B12" s="4">
        <f>1.8*A12+32</f>
        <v>50</v>
      </c>
      <c r="C12">
        <v>19930</v>
      </c>
      <c r="D12" s="5">
        <f>$D$2*EXP($D$4*($D$3-A12)/(($D$3+273)*(A12+273)))</f>
        <v>18129.507583702212</v>
      </c>
      <c r="E12" s="6">
        <f>B$2*B$4/(B$2+D12*B$3/(D12+B$3))</f>
        <v>0.6715903912577285</v>
      </c>
      <c r="F12" s="7">
        <f>2^B$5*E12/B$4</f>
        <v>137.54171212958278</v>
      </c>
      <c r="G12" s="6">
        <f>B$4-E12</f>
        <v>4.328409608742271</v>
      </c>
      <c r="H12" s="7">
        <f>2^$B$5*G12/$B$4</f>
        <v>886.4582878704172</v>
      </c>
    </row>
    <row r="13" spans="1:8" ht="12.75">
      <c r="A13">
        <v>15</v>
      </c>
      <c r="B13" s="4">
        <f>1.8*A13+32</f>
        <v>59</v>
      </c>
      <c r="C13">
        <v>15730</v>
      </c>
      <c r="D13" s="5">
        <f>$D$2*EXP($D$4*($D$3-A13)/(($D$3+273)*(A13+273)))</f>
        <v>14766.132465277213</v>
      </c>
      <c r="E13" s="6">
        <f>B$2*B$4/(B$2+D13*B$3/(D13+B$3))</f>
        <v>0.7181609263170171</v>
      </c>
      <c r="F13" s="7">
        <f>2^B$5*E13/B$4</f>
        <v>147.07935770972512</v>
      </c>
      <c r="G13" s="6">
        <f>B$4-E13</f>
        <v>4.281839073682983</v>
      </c>
      <c r="H13" s="7">
        <f>2^$B$5*G13/$B$4</f>
        <v>876.9206422902749</v>
      </c>
    </row>
    <row r="14" spans="1:8" ht="12.75">
      <c r="A14">
        <v>20</v>
      </c>
      <c r="B14" s="4">
        <f>1.8*A14+32</f>
        <v>68</v>
      </c>
      <c r="C14">
        <v>12500</v>
      </c>
      <c r="D14" s="5">
        <f>$D$2*EXP($D$4*($D$3-A14)/(($D$3+273)*(A14+273)))</f>
        <v>12111.254336695383</v>
      </c>
      <c r="E14" s="6">
        <f>B$2*B$4/(B$2+D14*B$3/(D14+B$3))</f>
        <v>0.7719127229975695</v>
      </c>
      <c r="F14" s="7">
        <f>2^B$5*E14/B$4</f>
        <v>158.08772566990223</v>
      </c>
      <c r="G14" s="6">
        <f>B$4-E14</f>
        <v>4.22808727700243</v>
      </c>
      <c r="H14" s="7">
        <f>2^$B$5*G14/$B$4</f>
        <v>865.9122743300977</v>
      </c>
    </row>
    <row r="15" spans="1:8" ht="12.75">
      <c r="A15">
        <v>25</v>
      </c>
      <c r="B15" s="4">
        <f>1.8*A15+32</f>
        <v>77</v>
      </c>
      <c r="C15">
        <v>10000</v>
      </c>
      <c r="D15" s="5">
        <f>$D$2*EXP($D$4*($D$3-A15)/(($D$3+273)*(A15+273)))</f>
        <v>10000</v>
      </c>
      <c r="E15" s="6">
        <f>B$2*B$4/(B$2+D15*B$3/(D15+B$3))</f>
        <v>0.8333333333333334</v>
      </c>
      <c r="F15" s="7">
        <f>2^B$5*E15/B$4</f>
        <v>170.66666666666669</v>
      </c>
      <c r="G15" s="6">
        <f>B$4-E15</f>
        <v>4.166666666666667</v>
      </c>
      <c r="H15" s="7">
        <f>2^$B$5*G15/$B$4</f>
        <v>853.3333333333334</v>
      </c>
    </row>
    <row r="16" spans="1:8" ht="12.75">
      <c r="A16">
        <v>30</v>
      </c>
      <c r="B16" s="4">
        <f>1.8*A16+32</f>
        <v>86</v>
      </c>
      <c r="C16">
        <v>8055</v>
      </c>
      <c r="D16" s="5">
        <f>$D$2*EXP($D$4*($D$3-A16)/(($D$3+273)*(A16+273)))</f>
        <v>8309.146023168341</v>
      </c>
      <c r="E16" s="6">
        <f>B$2*B$4/(B$2+D16*B$3/(D16+B$3))</f>
        <v>0.9028124534655972</v>
      </c>
      <c r="F16" s="7">
        <f>2^B$5*E16/B$4</f>
        <v>184.8959904697543</v>
      </c>
      <c r="G16" s="6">
        <f>B$4-E16</f>
        <v>4.0971875465344025</v>
      </c>
      <c r="H16" s="7">
        <f>2^$B$5*G16/$B$4</f>
        <v>839.1040095302457</v>
      </c>
    </row>
    <row r="17" spans="1:8" ht="12.75">
      <c r="A17">
        <v>35</v>
      </c>
      <c r="B17" s="4">
        <f>1.8*A17+32</f>
        <v>95</v>
      </c>
      <c r="C17">
        <v>6528</v>
      </c>
      <c r="D17" s="5">
        <f>$D$2*EXP($D$4*($D$3-A17)/(($D$3+273)*(A17+273)))</f>
        <v>6945.837009137047</v>
      </c>
      <c r="E17" s="6">
        <f>B$2*B$4/(B$2+D17*B$3/(D17+B$3))</f>
        <v>0.980614114624374</v>
      </c>
      <c r="F17" s="7">
        <f>2^B$5*E17/B$4</f>
        <v>200.82977067507179</v>
      </c>
      <c r="G17" s="6">
        <f>B$4-E17</f>
        <v>4.019385885375626</v>
      </c>
      <c r="H17" s="7">
        <f>2^$B$5*G17/$B$4</f>
        <v>823.1702293249282</v>
      </c>
    </row>
    <row r="18" spans="1:8" ht="12.75">
      <c r="A18">
        <v>40</v>
      </c>
      <c r="B18" s="4">
        <f>1.8*A18+32</f>
        <v>104</v>
      </c>
      <c r="C18">
        <v>5323</v>
      </c>
      <c r="D18" s="5">
        <f>$D$2*EXP($D$4*($D$3-A18)/(($D$3+273)*(A18+273)))</f>
        <v>5839.550570049055</v>
      </c>
      <c r="E18" s="6">
        <f>B$2*B$4/(B$2+D18*B$3/(D18+B$3))</f>
        <v>1.0668511189864232</v>
      </c>
      <c r="F18" s="7">
        <f>2^B$5*E18/B$4</f>
        <v>218.49110916841946</v>
      </c>
      <c r="G18" s="6">
        <f>B$4-E18</f>
        <v>3.933148881013577</v>
      </c>
      <c r="H18" s="7">
        <f>2^$B$5*G18/$B$4</f>
        <v>805.5088908315805</v>
      </c>
    </row>
    <row r="19" spans="1:8" ht="12.75">
      <c r="A19">
        <v>45</v>
      </c>
      <c r="B19" s="4">
        <f>1.8*A19+32</f>
        <v>113</v>
      </c>
      <c r="C19">
        <v>4365</v>
      </c>
      <c r="D19" s="5">
        <f>$D$2*EXP($D$4*($D$3-A19)/(($D$3+273)*(A19+273)))</f>
        <v>4936.323398330727</v>
      </c>
      <c r="E19" s="6">
        <f>B$2*B$4/(B$2+D19*B$3/(D19+B$3))</f>
        <v>1.1614639358774255</v>
      </c>
      <c r="F19" s="7">
        <f>2^B$5*E19/B$4</f>
        <v>237.86781406769674</v>
      </c>
      <c r="G19" s="6">
        <f>B$4-E19</f>
        <v>3.8385360641225743</v>
      </c>
      <c r="H19" s="7">
        <f>2^$B$5*G19/$B$4</f>
        <v>786.1321859323032</v>
      </c>
    </row>
    <row r="20" spans="1:8" ht="12.75">
      <c r="A20">
        <v>50</v>
      </c>
      <c r="B20" s="4">
        <f>1.8*A20+32</f>
        <v>122</v>
      </c>
      <c r="C20">
        <v>3599</v>
      </c>
      <c r="D20" s="5">
        <f>$D$2*EXP($D$4*($D$3-A20)/(($D$3+273)*(A20+273)))</f>
        <v>4194.566636988447</v>
      </c>
      <c r="E20" s="6">
        <f>B$2*B$4/(B$2+D20*B$3/(D20+B$3))</f>
        <v>1.2642062453900655</v>
      </c>
      <c r="F20" s="7">
        <f>2^B$5*E20/B$4</f>
        <v>258.9094390558854</v>
      </c>
      <c r="G20" s="6">
        <f>B$4-E20</f>
        <v>3.7357937546099347</v>
      </c>
      <c r="H20" s="7">
        <f>2^$B$5*G20/$B$4</f>
        <v>765.0905609441146</v>
      </c>
    </row>
    <row r="21" spans="1:8" ht="12.75">
      <c r="A21">
        <v>55</v>
      </c>
      <c r="B21" s="4">
        <f>1.8*A21+32</f>
        <v>131</v>
      </c>
      <c r="C21">
        <v>2983</v>
      </c>
      <c r="D21" s="5">
        <f>$D$2*EXP($D$4*($D$3-A21)/(($D$3+273)*(A21+273)))</f>
        <v>3582.008261168038</v>
      </c>
      <c r="E21" s="6">
        <f>B$2*B$4/(B$2+D21*B$3/(D21+B$3))</f>
        <v>1.3746390103331398</v>
      </c>
      <c r="F21" s="7">
        <f>2^B$5*E21/B$4</f>
        <v>281.52606931622705</v>
      </c>
      <c r="G21" s="6">
        <f>B$4-E21</f>
        <v>3.62536098966686</v>
      </c>
      <c r="H21" s="7">
        <f>2^$B$5*G21/$B$4</f>
        <v>742.473930683773</v>
      </c>
    </row>
    <row r="22" spans="1:8" ht="12.75">
      <c r="A22">
        <v>60</v>
      </c>
      <c r="B22" s="4">
        <f>1.8*A22+32</f>
        <v>140</v>
      </c>
      <c r="C22">
        <v>2486</v>
      </c>
      <c r="D22" s="5">
        <f>$D$2*EXP($D$4*($D$3-A22)/(($D$3+273)*(A22+273)))</f>
        <v>3073.441437809431</v>
      </c>
      <c r="E22" s="6">
        <f>B$2*B$4/(B$2+D22*B$3/(D22+B$3))</f>
        <v>1.4921343665789877</v>
      </c>
      <c r="F22" s="7">
        <f>2^B$5*E22/B$4</f>
        <v>305.5891182753767</v>
      </c>
      <c r="G22" s="6">
        <f>B$4-E22</f>
        <v>3.5078656334210123</v>
      </c>
      <c r="H22" s="7">
        <f>2^$B$5*G22/$B$4</f>
        <v>718.4108817246233</v>
      </c>
    </row>
    <row r="23" spans="1:8" ht="12.75">
      <c r="A23">
        <v>65</v>
      </c>
      <c r="B23" s="4">
        <f>1.8*A23+32</f>
        <v>149</v>
      </c>
      <c r="C23">
        <v>2082</v>
      </c>
      <c r="D23" s="5">
        <f>$D$2*EXP($D$4*($D$3-A23)/(($D$3+273)*(A23+273)))</f>
        <v>2649.053966192333</v>
      </c>
      <c r="E23" s="6">
        <f>B$2*B$4/(B$2+D23*B$3/(D23+B$3))</f>
        <v>1.6158897926198663</v>
      </c>
      <c r="F23" s="7">
        <f>2^B$5*E23/B$4</f>
        <v>330.9342295285486</v>
      </c>
      <c r="G23" s="6">
        <f>B$4-E23</f>
        <v>3.3841102073801337</v>
      </c>
      <c r="H23" s="7">
        <f>2^$B$5*G23/$B$4</f>
        <v>693.0657704714514</v>
      </c>
    </row>
    <row r="24" spans="1:8" ht="12.75">
      <c r="A24">
        <v>70</v>
      </c>
      <c r="B24" s="4">
        <f>1.8*A24+32</f>
        <v>158</v>
      </c>
      <c r="C24">
        <v>1752</v>
      </c>
      <c r="D24" s="5">
        <f>$D$2*EXP($D$4*($D$3-A24)/(($D$3+273)*(A24+273)))</f>
        <v>2293.179923346933</v>
      </c>
      <c r="E24" s="6">
        <f>B$2*B$4/(B$2+D24*B$3/(D24+B$3))</f>
        <v>1.7449520507335945</v>
      </c>
      <c r="F24" s="7">
        <f>2^B$5*E24/B$4</f>
        <v>357.36617999024014</v>
      </c>
      <c r="G24" s="6">
        <f>B$4-E24</f>
        <v>3.2550479492664053</v>
      </c>
      <c r="H24" s="7">
        <f>2^$B$5*G24/$B$4</f>
        <v>666.6338200097598</v>
      </c>
    </row>
    <row r="25" spans="1:8" ht="12.75">
      <c r="A25">
        <v>75</v>
      </c>
      <c r="B25" s="4">
        <f>1.8*A25+32</f>
        <v>167</v>
      </c>
      <c r="C25">
        <v>1482</v>
      </c>
      <c r="D25" s="5">
        <f>$D$2*EXP($D$4*($D$3-A25)/(($D$3+273)*(A25+273)))</f>
        <v>1993.3603719905484</v>
      </c>
      <c r="E25" s="6">
        <f>B$2*B$4/(B$2+D25*B$3/(D25+B$3))</f>
        <v>1.8782494222547772</v>
      </c>
      <c r="F25" s="7">
        <f>2^B$5*E25/B$4</f>
        <v>384.66548167777836</v>
      </c>
      <c r="G25" s="6">
        <f>B$4-E25</f>
        <v>3.121750577745223</v>
      </c>
      <c r="H25" s="7">
        <f>2^$B$5*G25/$B$4</f>
        <v>639.3345183222216</v>
      </c>
    </row>
    <row r="26" spans="1:8" ht="12.75">
      <c r="A26">
        <v>80</v>
      </c>
      <c r="B26" s="4">
        <f>1.8*A26+32</f>
        <v>176</v>
      </c>
      <c r="C26">
        <v>1258</v>
      </c>
      <c r="D26" s="5">
        <f>$D$2*EXP($D$4*($D$3-A26)/(($D$3+273)*(A26+273)))</f>
        <v>1739.6319330417914</v>
      </c>
      <c r="E26" s="6">
        <f>B$2*B$4/(B$2+D26*B$3/(D26+B$3))</f>
        <v>2.0146299372357936</v>
      </c>
      <c r="F26" s="7">
        <f>2^B$5*E26/B$4</f>
        <v>412.59621114589055</v>
      </c>
      <c r="G26" s="6">
        <f>B$4-E26</f>
        <v>2.9853700627642064</v>
      </c>
      <c r="H26" s="7">
        <f>2^$B$5*G26/$B$4</f>
        <v>611.4037888541095</v>
      </c>
    </row>
    <row r="27" spans="1:8" ht="12.75">
      <c r="A27">
        <v>85</v>
      </c>
      <c r="B27" s="4">
        <f>1.8*A27+32</f>
        <v>185</v>
      </c>
      <c r="C27">
        <v>1073</v>
      </c>
      <c r="D27" s="5">
        <f>$D$2*EXP($D$4*($D$3-A27)/(($D$3+273)*(A27+273)))</f>
        <v>1523.984516176028</v>
      </c>
      <c r="E27" s="6">
        <f>B$2*B$4/(B$2+D27*B$3/(D27+B$3))</f>
        <v>2.152902752492896</v>
      </c>
      <c r="F27" s="7">
        <f>2^B$5*E27/B$4</f>
        <v>440.91448371054514</v>
      </c>
      <c r="G27" s="6">
        <f>B$4-E27</f>
        <v>2.847097247507104</v>
      </c>
      <c r="H27" s="7">
        <f>2^$B$5*G27/$B$4</f>
        <v>583.0855162894549</v>
      </c>
    </row>
    <row r="28" spans="1:8" ht="12.75">
      <c r="A28">
        <v>90</v>
      </c>
      <c r="B28" s="4">
        <f>1.8*A28+32</f>
        <v>194</v>
      </c>
      <c r="C28">
        <v>919</v>
      </c>
      <c r="D28" s="5">
        <f>$D$2*EXP($D$4*($D$3-A28)/(($D$3+273)*(A28+273)))</f>
        <v>1339.9454595241073</v>
      </c>
      <c r="E28" s="6">
        <f>B$2*B$4/(B$2+D28*B$3/(D28+B$3))</f>
        <v>2.291879640254223</v>
      </c>
      <c r="F28" s="7">
        <f>2^B$5*E28/B$4</f>
        <v>469.3769503240649</v>
      </c>
      <c r="G28" s="6">
        <f>B$4-E28</f>
        <v>2.708120359745777</v>
      </c>
      <c r="H28" s="7">
        <f>2^$B$5*G28/$B$4</f>
        <v>554.6230496759351</v>
      </c>
    </row>
    <row r="29" spans="1:8" ht="12.75">
      <c r="A29">
        <v>95</v>
      </c>
      <c r="B29" s="4">
        <f>1.8*A29+32</f>
        <v>203</v>
      </c>
      <c r="C29">
        <v>790</v>
      </c>
      <c r="D29" s="5">
        <f>$D$2*EXP($D$4*($D$3-A29)/(($D$3+273)*(A29+273)))</f>
        <v>1182.258735358994</v>
      </c>
      <c r="E29" s="6">
        <f>B$2*B$4/(B$2+D29*B$3/(D29+B$3))</f>
        <v>2.430413725030468</v>
      </c>
      <c r="F29" s="7">
        <f>2^B$5*E29/B$4</f>
        <v>497.7487308862398</v>
      </c>
      <c r="G29" s="6">
        <f>B$4-E29</f>
        <v>2.569586274969532</v>
      </c>
      <c r="H29" s="7">
        <f>2^$B$5*G29/$B$4</f>
        <v>526.2512691137601</v>
      </c>
    </row>
    <row r="30" spans="1:8" ht="12.75">
      <c r="A30">
        <v>100</v>
      </c>
      <c r="B30" s="4">
        <f>1.8*A30+32</f>
        <v>212</v>
      </c>
      <c r="C30">
        <v>681.6</v>
      </c>
      <c r="D30" s="5">
        <f>$D$2*EXP($D$4*($D$3-A30)/(($D$3+273)*(A30+273)))</f>
        <v>1046.6360889638</v>
      </c>
      <c r="E30" s="6">
        <f>B$2*B$4/(B$2+D30*B$3/(D30+B$3))</f>
        <v>2.5674330963629775</v>
      </c>
      <c r="F30" s="7">
        <f>2^B$5*E30/B$4</f>
        <v>525.8102981351378</v>
      </c>
      <c r="G30" s="6">
        <f>B$4-E30</f>
        <v>2.4325669036370225</v>
      </c>
      <c r="H30" s="7">
        <f>2^$B$5*G30/$B$4</f>
        <v>498.18970186486223</v>
      </c>
    </row>
    <row r="31" spans="1:8" ht="12.75">
      <c r="A31">
        <v>105</v>
      </c>
      <c r="B31" s="4">
        <f>1.8*A31+32</f>
        <v>221</v>
      </c>
      <c r="C31">
        <v>590.6</v>
      </c>
      <c r="D31" s="5">
        <f>$D$2*EXP($D$4*($D$3-A31)/(($D$3+273)*(A31+273)))</f>
        <v>929.5629285884745</v>
      </c>
      <c r="E31" s="6">
        <f>B$2*B$4/(B$2+D31*B$3/(D31+B$3))</f>
        <v>2.7019676284626954</v>
      </c>
      <c r="F31" s="7">
        <f>2^B$5*E31/B$4</f>
        <v>553.36297030916</v>
      </c>
      <c r="G31" s="6">
        <f>B$4-E31</f>
        <v>2.2980323715373046</v>
      </c>
      <c r="H31" s="7">
        <f>2^$B$5*G31/$B$4</f>
        <v>470.63702969084</v>
      </c>
    </row>
    <row r="32" spans="1:8" ht="12.75">
      <c r="A32">
        <v>110</v>
      </c>
      <c r="B32" s="4">
        <f>1.8*A32+32</f>
        <v>230</v>
      </c>
      <c r="C32">
        <v>513.4</v>
      </c>
      <c r="D32" s="5">
        <f>$D$2*EXP($D$4*($D$3-A32)/(($D$3+273)*(A32+273)))</f>
        <v>828.146125885193</v>
      </c>
      <c r="E32" s="6">
        <f>B$2*B$4/(B$2+D32*B$3/(D32+B$3))</f>
        <v>2.833168130532512</v>
      </c>
      <c r="F32" s="7">
        <f>2^B$5*E32/B$4</f>
        <v>580.2328331330584</v>
      </c>
      <c r="G32" s="6">
        <f>B$4-E32</f>
        <v>2.166831869467488</v>
      </c>
      <c r="H32" s="7">
        <f>2^$B$5*G32/$B$4</f>
        <v>443.7671668669415</v>
      </c>
    </row>
    <row r="33" spans="1:8" ht="12.75">
      <c r="A33">
        <v>115</v>
      </c>
      <c r="B33" s="4">
        <f>1.8*A33+32</f>
        <v>239</v>
      </c>
      <c r="C33">
        <v>447.9</v>
      </c>
      <c r="D33" s="5">
        <f>$D$2*EXP($D$4*($D$3-A33)/(($D$3+273)*(A33+273)))</f>
        <v>739.9940738309829</v>
      </c>
      <c r="E33" s="6">
        <f>B$2*B$4/(B$2+D33*B$3/(D33+B$3))</f>
        <v>2.9603177147700803</v>
      </c>
      <c r="F33" s="7">
        <f>2^B$5*E33/B$4</f>
        <v>606.2730679849125</v>
      </c>
      <c r="G33" s="6">
        <f>B$4-E33</f>
        <v>2.0396822852299197</v>
      </c>
      <c r="H33" s="7">
        <f>2^$B$5*G33/$B$4</f>
        <v>417.7269320150875</v>
      </c>
    </row>
    <row r="34" spans="1:8" ht="12.75">
      <c r="A34">
        <v>120</v>
      </c>
      <c r="B34" s="4">
        <f>1.8*A34+32</f>
        <v>248</v>
      </c>
      <c r="C34">
        <v>392</v>
      </c>
      <c r="D34" s="5">
        <f>$D$2*EXP($D$4*($D$3-A34)/(($D$3+273)*(A34+273)))</f>
        <v>663.1217039601161</v>
      </c>
      <c r="E34" s="6">
        <f>B$2*B$4/(B$2+D34*B$3/(D34+B$3))</f>
        <v>3.082835910083588</v>
      </c>
      <c r="F34" s="7">
        <f>2^B$5*E34/B$4</f>
        <v>631.3647943851188</v>
      </c>
      <c r="G34" s="6">
        <f>B$4-E34</f>
        <v>1.9171640899164122</v>
      </c>
      <c r="H34" s="7">
        <f>2^$B$5*G34/$B$4</f>
        <v>392.6352056148812</v>
      </c>
    </row>
    <row r="35" spans="1:8" ht="12.75">
      <c r="A35">
        <v>125</v>
      </c>
      <c r="B35" s="4">
        <f>1.8*A35+32</f>
        <v>257</v>
      </c>
      <c r="C35">
        <v>344.1</v>
      </c>
      <c r="D35" s="5">
        <f>$D$2*EXP($D$4*($D$3-A35)/(($D$3+273)*(A35+273)))</f>
        <v>595.874914641758</v>
      </c>
      <c r="E35" s="6">
        <f>B$2*B$4/(B$2+D35*B$3/(D35+B$3))</f>
        <v>3.2002765135470326</v>
      </c>
      <c r="F35" s="7">
        <f>2^B$5*E35/B$4</f>
        <v>655.4166299744322</v>
      </c>
      <c r="G35" s="6">
        <f>B$4-E35</f>
        <v>1.7997234864529674</v>
      </c>
      <c r="H35" s="7">
        <f>2^$B$5*G35/$B$4</f>
        <v>368.5833700255677</v>
      </c>
    </row>
    <row r="36" spans="1:8" ht="12.75">
      <c r="A36">
        <v>130</v>
      </c>
      <c r="B36" s="4">
        <f>1.8*A36+32</f>
        <v>266</v>
      </c>
      <c r="C36">
        <v>303</v>
      </c>
      <c r="D36" s="5">
        <f>$D$2*EXP($D$4*($D$3-A36)/(($D$3+273)*(A36+273)))</f>
        <v>536.8701699884114</v>
      </c>
      <c r="E36" s="6">
        <f>B$2*B$4/(B$2+D36*B$3/(D36+B$3))</f>
        <v>3.3123204422303045</v>
      </c>
      <c r="F36" s="7">
        <f>2^B$5*E36/B$4</f>
        <v>678.3632265687663</v>
      </c>
      <c r="G36" s="6">
        <f>B$4-E36</f>
        <v>1.6876795577696955</v>
      </c>
      <c r="H36" s="7">
        <f>2^$B$5*G36/$B$4</f>
        <v>345.6367734312336</v>
      </c>
    </row>
    <row r="37" spans="1:8" ht="12.75">
      <c r="A37">
        <v>140</v>
      </c>
      <c r="B37" s="4">
        <f>1.8*A37+32</f>
        <v>284</v>
      </c>
      <c r="C37">
        <v>236.9</v>
      </c>
      <c r="D37" s="5">
        <f>$D$2*EXP($D$4*($D$3-A37)/(($D$3+273)*(A37+273)))</f>
        <v>439.12396997787243</v>
      </c>
      <c r="E37" s="6">
        <f>B$2*B$4/(B$2+D37*B$3/(D37+B$3))</f>
        <v>3.5195104457439124</v>
      </c>
      <c r="F37" s="7">
        <f>2^B$5*E37/B$4</f>
        <v>720.7957392883533</v>
      </c>
      <c r="G37" s="6">
        <f>B$4-E37</f>
        <v>1.4804895542560876</v>
      </c>
      <c r="H37" s="7">
        <f>2^$B$5*G37/$B$4</f>
        <v>303.2042607116467</v>
      </c>
    </row>
    <row r="38" spans="1:8" ht="12.75">
      <c r="A38">
        <v>150</v>
      </c>
      <c r="B38" s="4">
        <f>1.8*A38+32</f>
        <v>302</v>
      </c>
      <c r="C38">
        <v>187.3</v>
      </c>
      <c r="D38" s="5">
        <f>$D$2*EXP($D$4*($D$3-A38)/(($D$3+273)*(A38+273)))</f>
        <v>362.6033639754797</v>
      </c>
      <c r="E38" s="6">
        <f>B$2*B$4/(B$2+D38*B$3/(D38+B$3))</f>
        <v>3.703936045095794</v>
      </c>
      <c r="F38" s="7">
        <f>2^B$5*E38/B$4</f>
        <v>758.5661020356185</v>
      </c>
      <c r="G38" s="6">
        <f>B$4-E38</f>
        <v>1.2960639549042061</v>
      </c>
      <c r="H38" s="7">
        <f>2^$B$5*G38/$B$4</f>
        <v>265.4338979643814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90" zoomScaleNormal="90" workbookViewId="0" topLeftCell="A1">
      <selection activeCell="A5" sqref="A5"/>
    </sheetView>
  </sheetViews>
  <sheetFormatPr defaultColWidth="9.140625" defaultRowHeight="12.75"/>
  <cols>
    <col min="1" max="1" width="11.7109375" style="0" customWidth="1"/>
    <col min="2" max="2" width="11.140625" style="0" customWidth="1"/>
    <col min="4" max="4" width="10.57421875" style="0" customWidth="1"/>
    <col min="5" max="5" width="11.8515625" style="0" customWidth="1"/>
    <col min="8" max="8" width="13.00390625" style="0" customWidth="1"/>
    <col min="10" max="10" width="10.57421875" style="0" customWidth="1"/>
    <col min="11" max="11" width="11.421875" style="0" customWidth="1"/>
  </cols>
  <sheetData>
    <row r="1" ht="12.75">
      <c r="A1" s="8" t="s">
        <v>16</v>
      </c>
    </row>
    <row r="3" spans="1:11" ht="12.75">
      <c r="A3" s="2" t="s">
        <v>17</v>
      </c>
      <c r="B3" s="2" t="s">
        <v>18</v>
      </c>
      <c r="D3" s="2" t="s">
        <v>17</v>
      </c>
      <c r="E3" s="2" t="s">
        <v>18</v>
      </c>
      <c r="G3" s="2" t="s">
        <v>17</v>
      </c>
      <c r="H3" s="2" t="s">
        <v>18</v>
      </c>
      <c r="J3" s="2" t="s">
        <v>17</v>
      </c>
      <c r="K3" s="2" t="s">
        <v>18</v>
      </c>
    </row>
    <row r="4" spans="1:11" ht="12.75">
      <c r="A4">
        <v>526</v>
      </c>
      <c r="B4" s="4">
        <f>(DegCtoADC!A$30)+(DegCtoADC!A$30-DegCtoADC!A$29)*(A4-A$4)/(DegCtoADC!F$30-DegCtoADC!F$29)</f>
        <v>100</v>
      </c>
      <c r="D4">
        <v>259</v>
      </c>
      <c r="E4" s="4">
        <f>(DegCtoADC!$A$20)+(DegCtoADC!$A$20-DegCtoADC!$A$19)*(D4-D$4)/(DegCtoADC!$F$20-DegCtoADC!$F$19)</f>
        <v>50</v>
      </c>
      <c r="G4">
        <v>171</v>
      </c>
      <c r="H4" s="4">
        <f>(DegCtoADC!$A$15)+(DegCtoADC!$A$15-DegCtoADC!$A$14)*(G4-G$4)/(DegCtoADC!$F$15-DegCtoADC!$F$14)</f>
        <v>25</v>
      </c>
      <c r="J4">
        <v>147</v>
      </c>
      <c r="K4" s="4">
        <f>(DegCtoADC!$A$13)+(DegCtoADC!$A$13-DegCtoADC!$A$12)*(J4-J$4)/(DegCtoADC!$F$13-DegCtoADC!$F$12)</f>
        <v>15</v>
      </c>
    </row>
    <row r="5" spans="1:11" ht="12.75">
      <c r="A5" s="4">
        <f>A4+1</f>
        <v>527</v>
      </c>
      <c r="B5" s="4">
        <f>(DegCtoADC!A$30)+(DegCtoADC!A$30-DegCtoADC!A$29)*(A5-A$4)/(DegCtoADC!F$30-DegCtoADC!F$29)</f>
        <v>100.17817964177308</v>
      </c>
      <c r="D5" s="4">
        <f>D4+1</f>
        <v>260</v>
      </c>
      <c r="E5" s="4">
        <f>(DegCtoADC!$A$20)+(DegCtoADC!$A$20-DegCtoADC!$A$19)*(D5-D$4)/(DegCtoADC!$F$20-DegCtoADC!$F$19)</f>
        <v>50.23762423305266</v>
      </c>
      <c r="G5" s="4">
        <f>G4+1</f>
        <v>172</v>
      </c>
      <c r="H5" s="4">
        <f>(DegCtoADC!$A$15)+(DegCtoADC!$A$15-DegCtoADC!$A$14)*(G5-G$4)/(DegCtoADC!$F$15-DegCtoADC!$F$14)</f>
        <v>25.397489741090773</v>
      </c>
      <c r="J5" s="4">
        <f>J4+1</f>
        <v>148</v>
      </c>
      <c r="K5" s="4">
        <f>(DegCtoADC!$A$13)+(DegCtoADC!$A$13-DegCtoADC!$A$12)*(J5-J$4)/(DegCtoADC!$F$13-DegCtoADC!$F$12)</f>
        <v>15.524238393845348</v>
      </c>
    </row>
    <row r="6" spans="1:11" ht="12.75">
      <c r="A6" s="4">
        <f>A5+1</f>
        <v>528</v>
      </c>
      <c r="B6" s="4">
        <f>(DegCtoADC!A$30)+(DegCtoADC!A$30-DegCtoADC!A$29)*(A6-A$4)/(DegCtoADC!F$30-DegCtoADC!F$29)</f>
        <v>100.35635928354617</v>
      </c>
      <c r="D6" s="4">
        <f>D5+1</f>
        <v>261</v>
      </c>
      <c r="E6" s="4">
        <f>(DegCtoADC!$A$20)+(DegCtoADC!$A$20-DegCtoADC!$A$19)*(D6-D$4)/(DegCtoADC!$F$20-DegCtoADC!$F$19)</f>
        <v>50.47524846610532</v>
      </c>
      <c r="G6" s="4">
        <f>G5+1</f>
        <v>173</v>
      </c>
      <c r="H6" s="4">
        <f>(DegCtoADC!$A$15)+(DegCtoADC!$A$15-DegCtoADC!$A$14)*(G6-G$4)/(DegCtoADC!$F$15-DegCtoADC!$F$14)</f>
        <v>25.794979482181542</v>
      </c>
      <c r="J6" s="4">
        <f>J5+1</f>
        <v>149</v>
      </c>
      <c r="K6" s="4">
        <f>(DegCtoADC!$A$13)+(DegCtoADC!$A$13-DegCtoADC!$A$12)*(J6-J$4)/(DegCtoADC!$F$13-DegCtoADC!$F$12)</f>
        <v>16.048476787690696</v>
      </c>
    </row>
    <row r="7" spans="1:11" ht="12.75">
      <c r="A7" s="4">
        <f>A6+1</f>
        <v>529</v>
      </c>
      <c r="B7" s="4">
        <f>(DegCtoADC!A$30)+(DegCtoADC!A$30-DegCtoADC!A$29)*(A7-A$4)/(DegCtoADC!F$30-DegCtoADC!F$29)</f>
        <v>100.53453892531925</v>
      </c>
      <c r="D7" s="4">
        <f>D6+1</f>
        <v>262</v>
      </c>
      <c r="E7" s="4">
        <f>(DegCtoADC!$A$20)+(DegCtoADC!$A$20-DegCtoADC!$A$19)*(D7-D$4)/(DegCtoADC!$F$20-DegCtoADC!$F$19)</f>
        <v>50.71287269915798</v>
      </c>
      <c r="G7" s="4">
        <f>G6+1</f>
        <v>174</v>
      </c>
      <c r="H7" s="4">
        <f>(DegCtoADC!$A$15)+(DegCtoADC!$A$15-DegCtoADC!$A$14)*(G7-G$4)/(DegCtoADC!$F$15-DegCtoADC!$F$14)</f>
        <v>26.192469223272315</v>
      </c>
      <c r="J7" s="4">
        <f>J6+1</f>
        <v>150</v>
      </c>
      <c r="K7" s="4">
        <f>(DegCtoADC!$A$13)+(DegCtoADC!$A$13-DegCtoADC!$A$12)*(J7-J$4)/(DegCtoADC!$F$13-DegCtoADC!$F$12)</f>
        <v>16.572715181536044</v>
      </c>
    </row>
    <row r="8" spans="1:11" ht="12.75">
      <c r="A8" s="4">
        <f>A7+1</f>
        <v>530</v>
      </c>
      <c r="B8" s="4">
        <f>(DegCtoADC!A$30)+(DegCtoADC!A$30-DegCtoADC!A$29)*(A8-A$4)/(DegCtoADC!F$30-DegCtoADC!F$29)</f>
        <v>100.71271856709234</v>
      </c>
      <c r="D8" s="4">
        <f>D7+1</f>
        <v>263</v>
      </c>
      <c r="E8" s="4">
        <f>(DegCtoADC!$A$20)+(DegCtoADC!$A$20-DegCtoADC!$A$19)*(D8-D$4)/(DegCtoADC!$F$20-DegCtoADC!$F$19)</f>
        <v>50.95049693221064</v>
      </c>
      <c r="G8" s="4">
        <f>G7+1</f>
        <v>175</v>
      </c>
      <c r="H8" s="4">
        <f>(DegCtoADC!$A$15)+(DegCtoADC!$A$15-DegCtoADC!$A$14)*(G8-G$4)/(DegCtoADC!$F$15-DegCtoADC!$F$14)</f>
        <v>26.58995896436309</v>
      </c>
      <c r="J8" s="4">
        <f>J7+1</f>
        <v>151</v>
      </c>
      <c r="K8" s="4">
        <f>(DegCtoADC!$A$13)+(DegCtoADC!$A$13-DegCtoADC!$A$12)*(J8-J$4)/(DegCtoADC!$F$13-DegCtoADC!$F$12)</f>
        <v>17.09695357538139</v>
      </c>
    </row>
    <row r="9" spans="1:11" ht="12.75">
      <c r="A9" s="4">
        <f>A8+1</f>
        <v>531</v>
      </c>
      <c r="B9" s="4">
        <f>(DegCtoADC!A$30)+(DegCtoADC!A$30-DegCtoADC!A$29)*(A9-A$4)/(DegCtoADC!F$30-DegCtoADC!F$29)</f>
        <v>100.89089820886542</v>
      </c>
      <c r="D9" s="4">
        <f>D8+1</f>
        <v>264</v>
      </c>
      <c r="E9" s="4">
        <f>(DegCtoADC!$A$20)+(DegCtoADC!$A$20-DegCtoADC!$A$19)*(D9-D$4)/(DegCtoADC!$F$20-DegCtoADC!$F$19)</f>
        <v>51.1881211652633</v>
      </c>
      <c r="G9" s="4">
        <f>G8+1</f>
        <v>176</v>
      </c>
      <c r="H9" s="4">
        <f>(DegCtoADC!$A$15)+(DegCtoADC!$A$15-DegCtoADC!$A$14)*(G9-G$4)/(DegCtoADC!$F$15-DegCtoADC!$F$14)</f>
        <v>26.987448705453858</v>
      </c>
      <c r="J9" s="4">
        <f>J8+1</f>
        <v>152</v>
      </c>
      <c r="K9" s="4">
        <f>(DegCtoADC!$A$13)+(DegCtoADC!$A$13-DegCtoADC!$A$12)*(J9-J$4)/(DegCtoADC!$F$13-DegCtoADC!$F$12)</f>
        <v>17.62119196922674</v>
      </c>
    </row>
    <row r="10" spans="1:11" ht="12.75">
      <c r="A10" s="4">
        <f>A9+1</f>
        <v>532</v>
      </c>
      <c r="B10" s="4">
        <f>(DegCtoADC!A$30)+(DegCtoADC!A$30-DegCtoADC!A$29)*(A10-A$4)/(DegCtoADC!F$30-DegCtoADC!F$29)</f>
        <v>101.06907785063851</v>
      </c>
      <c r="D10" s="4">
        <f>D9+1</f>
        <v>265</v>
      </c>
      <c r="E10" s="4">
        <f>(DegCtoADC!$A$20)+(DegCtoADC!$A$20-DegCtoADC!$A$19)*(D10-D$4)/(DegCtoADC!$F$20-DegCtoADC!$F$19)</f>
        <v>51.425745398315954</v>
      </c>
      <c r="G10" s="4">
        <f>G9+1</f>
        <v>177</v>
      </c>
      <c r="H10" s="4">
        <f>(DegCtoADC!$A$15)+(DegCtoADC!$A$15-DegCtoADC!$A$14)*(G10-G$4)/(DegCtoADC!$F$15-DegCtoADC!$F$14)</f>
        <v>27.38493844654463</v>
      </c>
      <c r="J10" s="4">
        <f>J9+1</f>
        <v>153</v>
      </c>
      <c r="K10" s="4">
        <f>(DegCtoADC!$A$13)+(DegCtoADC!$A$13-DegCtoADC!$A$12)*(J10-J$4)/(DegCtoADC!$F$13-DegCtoADC!$F$12)</f>
        <v>18.145430363072087</v>
      </c>
    </row>
    <row r="11" spans="1:11" ht="12.75">
      <c r="A11" s="4">
        <f>A10+1</f>
        <v>533</v>
      </c>
      <c r="B11" s="4">
        <f>(DegCtoADC!A$30)+(DegCtoADC!A$30-DegCtoADC!A$29)*(A11-A$4)/(DegCtoADC!F$30-DegCtoADC!F$29)</f>
        <v>101.24725749241159</v>
      </c>
      <c r="D11" s="4">
        <f>D10+1</f>
        <v>266</v>
      </c>
      <c r="E11" s="4">
        <f>(DegCtoADC!$A$20)+(DegCtoADC!$A$20-DegCtoADC!$A$19)*(D11-D$4)/(DegCtoADC!$F$20-DegCtoADC!$F$19)</f>
        <v>51.66336963136862</v>
      </c>
      <c r="G11" s="4">
        <f>G10+1</f>
        <v>178</v>
      </c>
      <c r="H11" s="4">
        <f>(DegCtoADC!$A$15)+(DegCtoADC!$A$15-DegCtoADC!$A$14)*(G11-G$4)/(DegCtoADC!$F$15-DegCtoADC!$F$14)</f>
        <v>27.782428187635404</v>
      </c>
      <c r="J11" s="4">
        <f>J10+1</f>
        <v>154</v>
      </c>
      <c r="K11" s="4">
        <f>(DegCtoADC!$A$13)+(DegCtoADC!$A$13-DegCtoADC!$A$12)*(J11-J$4)/(DegCtoADC!$F$13-DegCtoADC!$F$12)</f>
        <v>18.669668756917435</v>
      </c>
    </row>
    <row r="12" spans="1:11" ht="12.75">
      <c r="A12" s="4">
        <f>A11+1</f>
        <v>534</v>
      </c>
      <c r="B12" s="4">
        <f>(DegCtoADC!A$30)+(DegCtoADC!A$30-DegCtoADC!A$29)*(A12-A$4)/(DegCtoADC!F$30-DegCtoADC!F$29)</f>
        <v>101.42543713418469</v>
      </c>
      <c r="D12" s="4">
        <f>D11+1</f>
        <v>267</v>
      </c>
      <c r="E12" s="4">
        <f>(DegCtoADC!$A$20)+(DegCtoADC!$A$20-DegCtoADC!$A$19)*(D12-D$4)/(DegCtoADC!$F$20-DegCtoADC!$F$19)</f>
        <v>51.900993864421274</v>
      </c>
      <c r="G12" s="4">
        <f>G11+1</f>
        <v>179</v>
      </c>
      <c r="H12" s="4">
        <f>(DegCtoADC!$A$15)+(DegCtoADC!$A$15-DegCtoADC!$A$14)*(G12-G$4)/(DegCtoADC!$F$15-DegCtoADC!$F$14)</f>
        <v>28.179917928726177</v>
      </c>
      <c r="J12" s="4">
        <f>J11+1</f>
        <v>155</v>
      </c>
      <c r="K12" s="4">
        <f>(DegCtoADC!$A$13)+(DegCtoADC!$A$13-DegCtoADC!$A$12)*(J12-J$4)/(DegCtoADC!$F$13-DegCtoADC!$F$12)</f>
        <v>19.193907150762783</v>
      </c>
    </row>
    <row r="13" spans="1:11" ht="12.75">
      <c r="A13" s="4">
        <f>A12+1</f>
        <v>535</v>
      </c>
      <c r="B13" s="4">
        <f>(DegCtoADC!A$30)+(DegCtoADC!A$30-DegCtoADC!A$29)*(A13-A$4)/(DegCtoADC!F$30-DegCtoADC!F$29)</f>
        <v>101.60361677595778</v>
      </c>
      <c r="D13" s="4">
        <f>D12+1</f>
        <v>268</v>
      </c>
      <c r="E13" s="4">
        <f>(DegCtoADC!$A$20)+(DegCtoADC!$A$20-DegCtoADC!$A$19)*(D13-D$4)/(DegCtoADC!$F$20-DegCtoADC!$F$19)</f>
        <v>52.13861809747393</v>
      </c>
      <c r="G13" s="4">
        <f>G12+1</f>
        <v>180</v>
      </c>
      <c r="H13" s="4">
        <f>(DegCtoADC!$A$15)+(DegCtoADC!$A$15-DegCtoADC!$A$14)*(G13-G$4)/(DegCtoADC!$F$15-DegCtoADC!$F$14)</f>
        <v>28.577407669816946</v>
      </c>
      <c r="J13" s="4">
        <f>J12+1</f>
        <v>156</v>
      </c>
      <c r="K13" s="4">
        <f>(DegCtoADC!$A$13)+(DegCtoADC!$A$13-DegCtoADC!$A$12)*(J13-J$4)/(DegCtoADC!$F$13-DegCtoADC!$F$12)</f>
        <v>19.71814554460813</v>
      </c>
    </row>
    <row r="14" spans="1:11" ht="12.75">
      <c r="A14" s="4">
        <f>A13+1</f>
        <v>536</v>
      </c>
      <c r="B14" s="4">
        <f>(DegCtoADC!A$30)+(DegCtoADC!A$30-DegCtoADC!A$29)*(A14-A$4)/(DegCtoADC!F$30-DegCtoADC!F$29)</f>
        <v>101.78179641773086</v>
      </c>
      <c r="D14" s="4">
        <f>D13+1</f>
        <v>269</v>
      </c>
      <c r="E14" s="4">
        <f>(DegCtoADC!$A$20)+(DegCtoADC!$A$20-DegCtoADC!$A$19)*(D14-D$4)/(DegCtoADC!$F$20-DegCtoADC!$F$19)</f>
        <v>52.376242330526594</v>
      </c>
      <c r="G14" s="4">
        <f>G13+1</f>
        <v>181</v>
      </c>
      <c r="H14" s="4">
        <f>(DegCtoADC!$A$15)+(DegCtoADC!$A$15-DegCtoADC!$A$14)*(G14-G$4)/(DegCtoADC!$F$15-DegCtoADC!$F$14)</f>
        <v>28.97489741090772</v>
      </c>
      <c r="J14" s="4">
        <f>J13+1</f>
        <v>157</v>
      </c>
      <c r="K14" s="4">
        <f>(DegCtoADC!$A$13)+(DegCtoADC!$A$13-DegCtoADC!$A$12)*(J14-J$4)/(DegCtoADC!$F$13-DegCtoADC!$F$12)</f>
        <v>20.24238393845348</v>
      </c>
    </row>
    <row r="15" spans="1:11" ht="12.75">
      <c r="A15" s="4">
        <f>A14+1</f>
        <v>537</v>
      </c>
      <c r="B15" s="4">
        <f>(DegCtoADC!A$30)+(DegCtoADC!A$30-DegCtoADC!A$29)*(A15-A$4)/(DegCtoADC!F$30-DegCtoADC!F$29)</f>
        <v>101.95997605950394</v>
      </c>
      <c r="D15" s="4">
        <f>D14+1</f>
        <v>270</v>
      </c>
      <c r="E15" s="4">
        <f>(DegCtoADC!$A$20)+(DegCtoADC!$A$20-DegCtoADC!$A$19)*(D15-D$4)/(DegCtoADC!$F$20-DegCtoADC!$F$19)</f>
        <v>52.61386656357925</v>
      </c>
      <c r="G15" s="4">
        <f>G14+1</f>
        <v>182</v>
      </c>
      <c r="H15" s="4">
        <f>(DegCtoADC!$A$15)+(DegCtoADC!$A$15-DegCtoADC!$A$14)*(G15-G$4)/(DegCtoADC!$F$15-DegCtoADC!$F$14)</f>
        <v>29.37238715199849</v>
      </c>
      <c r="J15" s="4">
        <f>J14+1</f>
        <v>158</v>
      </c>
      <c r="K15" s="4">
        <f>(DegCtoADC!$A$13)+(DegCtoADC!$A$13-DegCtoADC!$A$12)*(J15-J$4)/(DegCtoADC!$F$13-DegCtoADC!$F$12)</f>
        <v>20.766622332298827</v>
      </c>
    </row>
    <row r="16" spans="1:11" ht="12.75">
      <c r="A16" s="4">
        <f>A15+1</f>
        <v>538</v>
      </c>
      <c r="B16" s="4">
        <f>(DegCtoADC!A$30)+(DegCtoADC!A$30-DegCtoADC!A$29)*(A16-A$4)/(DegCtoADC!F$30-DegCtoADC!F$29)</f>
        <v>102.13815570127703</v>
      </c>
      <c r="D16" s="4">
        <f>D15+1</f>
        <v>271</v>
      </c>
      <c r="E16" s="4">
        <f>(DegCtoADC!$A$20)+(DegCtoADC!$A$20-DegCtoADC!$A$19)*(D16-D$4)/(DegCtoADC!$F$20-DegCtoADC!$F$19)</f>
        <v>52.85149079663191</v>
      </c>
      <c r="G16" s="4">
        <f>G15+1</f>
        <v>183</v>
      </c>
      <c r="H16" s="4">
        <f>(DegCtoADC!$A$15)+(DegCtoADC!$A$15-DegCtoADC!$A$14)*(G16-G$4)/(DegCtoADC!$F$15-DegCtoADC!$F$14)</f>
        <v>29.76987689308926</v>
      </c>
      <c r="J16" s="4">
        <f>J15+1</f>
        <v>159</v>
      </c>
      <c r="K16" s="4">
        <f>(DegCtoADC!$A$13)+(DegCtoADC!$A$13-DegCtoADC!$A$12)*(J16-J$4)/(DegCtoADC!$F$13-DegCtoADC!$F$12)</f>
        <v>21.290860726144174</v>
      </c>
    </row>
    <row r="17" spans="1:11" ht="12.75">
      <c r="A17" s="4">
        <f>A16+1</f>
        <v>539</v>
      </c>
      <c r="B17" s="4">
        <f>(DegCtoADC!A$30)+(DegCtoADC!A$30-DegCtoADC!A$29)*(A17-A$4)/(DegCtoADC!F$30-DegCtoADC!F$29)</f>
        <v>102.31633534305011</v>
      </c>
      <c r="D17" s="4">
        <f>D16+1</f>
        <v>272</v>
      </c>
      <c r="E17" s="4">
        <f>(DegCtoADC!$A$20)+(DegCtoADC!$A$20-DegCtoADC!$A$19)*(D17-D$4)/(DegCtoADC!$F$20-DegCtoADC!$F$19)</f>
        <v>53.08911502968457</v>
      </c>
      <c r="G17" s="4">
        <f>G16+1</f>
        <v>184</v>
      </c>
      <c r="H17" s="4">
        <f>(DegCtoADC!$A$15)+(DegCtoADC!$A$15-DegCtoADC!$A$14)*(G17-G$4)/(DegCtoADC!$F$15-DegCtoADC!$F$14)</f>
        <v>30.167366634180034</v>
      </c>
      <c r="J17" s="4">
        <f>J16+1</f>
        <v>160</v>
      </c>
      <c r="K17" s="4">
        <f>(DegCtoADC!$A$13)+(DegCtoADC!$A$13-DegCtoADC!$A$12)*(J17-J$4)/(DegCtoADC!$F$13-DegCtoADC!$F$12)</f>
        <v>21.815099119989522</v>
      </c>
    </row>
    <row r="18" spans="1:11" ht="12.75">
      <c r="A18" s="4">
        <f>A17+1</f>
        <v>540</v>
      </c>
      <c r="B18" s="4">
        <f>(DegCtoADC!A$30)+(DegCtoADC!A$30-DegCtoADC!A$29)*(A18-A$4)/(DegCtoADC!F$30-DegCtoADC!F$29)</f>
        <v>102.4945149848232</v>
      </c>
      <c r="D18" s="4">
        <f>D17+1</f>
        <v>273</v>
      </c>
      <c r="E18" s="4">
        <f>(DegCtoADC!$A$20)+(DegCtoADC!$A$20-DegCtoADC!$A$19)*(D18-D$4)/(DegCtoADC!$F$20-DegCtoADC!$F$19)</f>
        <v>53.32673926273723</v>
      </c>
      <c r="G18" s="4">
        <f>G17+1</f>
        <v>185</v>
      </c>
      <c r="H18" s="4">
        <f>(DegCtoADC!$A$15)+(DegCtoADC!$A$15-DegCtoADC!$A$14)*(G18-G$4)/(DegCtoADC!$F$15-DegCtoADC!$F$14)</f>
        <v>30.564856375270807</v>
      </c>
      <c r="J18" s="4">
        <f>J17+1</f>
        <v>161</v>
      </c>
      <c r="K18" s="4">
        <f>(DegCtoADC!$A$13)+(DegCtoADC!$A$13-DegCtoADC!$A$12)*(J18-J$4)/(DegCtoADC!$F$13-DegCtoADC!$F$12)</f>
        <v>22.33933751383487</v>
      </c>
    </row>
    <row r="19" spans="1:11" ht="12.75">
      <c r="A19" s="4">
        <f>A18+1</f>
        <v>541</v>
      </c>
      <c r="B19" s="4">
        <f>(DegCtoADC!A$30)+(DegCtoADC!A$30-DegCtoADC!A$29)*(A19-A$4)/(DegCtoADC!F$30-DegCtoADC!F$29)</f>
        <v>102.67269462659628</v>
      </c>
      <c r="D19" s="4">
        <f>D18+1</f>
        <v>274</v>
      </c>
      <c r="E19" s="4">
        <f>(DegCtoADC!$A$20)+(DegCtoADC!$A$20-DegCtoADC!$A$19)*(D19-D$4)/(DegCtoADC!$F$20-DegCtoADC!$F$19)</f>
        <v>53.56436349578989</v>
      </c>
      <c r="G19" s="4">
        <f>G18+1</f>
        <v>186</v>
      </c>
      <c r="H19" s="4">
        <f>(DegCtoADC!$A$15)+(DegCtoADC!$A$15-DegCtoADC!$A$14)*(G19-G$4)/(DegCtoADC!$F$15-DegCtoADC!$F$14)</f>
        <v>30.962346116361577</v>
      </c>
      <c r="J19" s="4">
        <f>J18+1</f>
        <v>162</v>
      </c>
      <c r="K19" s="4">
        <f>(DegCtoADC!$A$13)+(DegCtoADC!$A$13-DegCtoADC!$A$12)*(J19-J$4)/(DegCtoADC!$F$13-DegCtoADC!$F$12)</f>
        <v>22.863575907680215</v>
      </c>
    </row>
    <row r="20" spans="1:11" ht="12.75">
      <c r="A20" s="4">
        <f>A19+1</f>
        <v>542</v>
      </c>
      <c r="B20" s="4">
        <f>(DegCtoADC!A$30)+(DegCtoADC!A$30-DegCtoADC!A$29)*(A20-A$4)/(DegCtoADC!F$30-DegCtoADC!F$29)</f>
        <v>102.85087426836937</v>
      </c>
      <c r="D20" s="4">
        <f>D19+1</f>
        <v>275</v>
      </c>
      <c r="E20" s="4">
        <f>(DegCtoADC!$A$20)+(DegCtoADC!$A$20-DegCtoADC!$A$19)*(D20-D$4)/(DegCtoADC!$F$20-DegCtoADC!$F$19)</f>
        <v>53.80198772884255</v>
      </c>
      <c r="G20" s="4">
        <f>G19+1</f>
        <v>187</v>
      </c>
      <c r="H20" s="4">
        <f>(DegCtoADC!$A$15)+(DegCtoADC!$A$15-DegCtoADC!$A$14)*(G20-G$4)/(DegCtoADC!$F$15-DegCtoADC!$F$14)</f>
        <v>31.35983585745235</v>
      </c>
      <c r="J20" s="4">
        <f>J19+1</f>
        <v>163</v>
      </c>
      <c r="K20" s="4">
        <f>(DegCtoADC!$A$13)+(DegCtoADC!$A$13-DegCtoADC!$A$12)*(J20-J$4)/(DegCtoADC!$F$13-DegCtoADC!$F$12)</f>
        <v>23.387814301525566</v>
      </c>
    </row>
    <row r="21" spans="1:11" ht="12.75">
      <c r="A21" s="4">
        <f>A20+1</f>
        <v>543</v>
      </c>
      <c r="B21" s="4">
        <f>(DegCtoADC!A$30)+(DegCtoADC!A$30-DegCtoADC!A$29)*(A21-A$4)/(DegCtoADC!F$30-DegCtoADC!F$29)</f>
        <v>103.02905391014245</v>
      </c>
      <c r="D21" s="4">
        <f>D20+1</f>
        <v>276</v>
      </c>
      <c r="E21" s="4">
        <f>(DegCtoADC!$A$20)+(DegCtoADC!$A$20-DegCtoADC!$A$19)*(D21-D$4)/(DegCtoADC!$F$20-DegCtoADC!$F$19)</f>
        <v>54.039611961895204</v>
      </c>
      <c r="G21" s="4">
        <f>G20+1</f>
        <v>188</v>
      </c>
      <c r="H21" s="4">
        <f>(DegCtoADC!$A$15)+(DegCtoADC!$A$15-DegCtoADC!$A$14)*(G21-G$4)/(DegCtoADC!$F$15-DegCtoADC!$F$14)</f>
        <v>31.75732559854312</v>
      </c>
      <c r="J21" s="4">
        <f>J20+1</f>
        <v>164</v>
      </c>
      <c r="K21" s="4">
        <f>(DegCtoADC!$A$13)+(DegCtoADC!$A$13-DegCtoADC!$A$12)*(J21-J$4)/(DegCtoADC!$F$13-DegCtoADC!$F$12)</f>
        <v>23.91205269537091</v>
      </c>
    </row>
    <row r="22" spans="1:11" ht="12.75">
      <c r="A22" s="4">
        <f>A21+1</f>
        <v>544</v>
      </c>
      <c r="B22" s="4">
        <f>(DegCtoADC!A$30)+(DegCtoADC!A$30-DegCtoADC!A$29)*(A22-A$4)/(DegCtoADC!F$30-DegCtoADC!F$29)</f>
        <v>103.20723355191554</v>
      </c>
      <c r="D22" s="4">
        <f>D21+1</f>
        <v>277</v>
      </c>
      <c r="E22" s="4">
        <f>(DegCtoADC!$A$20)+(DegCtoADC!$A$20-DegCtoADC!$A$19)*(D22-D$4)/(DegCtoADC!$F$20-DegCtoADC!$F$19)</f>
        <v>54.27723619494787</v>
      </c>
      <c r="G22" s="4">
        <f>G21+1</f>
        <v>189</v>
      </c>
      <c r="H22" s="4">
        <f>(DegCtoADC!$A$15)+(DegCtoADC!$A$15-DegCtoADC!$A$14)*(G22-G$4)/(DegCtoADC!$F$15-DegCtoADC!$F$14)</f>
        <v>32.15481533963389</v>
      </c>
      <c r="J22" s="4">
        <f>J21+1</f>
        <v>165</v>
      </c>
      <c r="K22" s="4">
        <f>(DegCtoADC!$A$13)+(DegCtoADC!$A$13-DegCtoADC!$A$12)*(J22-J$4)/(DegCtoADC!$F$13-DegCtoADC!$F$12)</f>
        <v>24.43629108921626</v>
      </c>
    </row>
    <row r="23" spans="1:11" ht="12.75">
      <c r="A23" s="4">
        <f>A22+1</f>
        <v>545</v>
      </c>
      <c r="B23" s="4">
        <f>(DegCtoADC!A$30)+(DegCtoADC!A$30-DegCtoADC!A$29)*(A23-A$4)/(DegCtoADC!F$30-DegCtoADC!F$29)</f>
        <v>103.38541319368862</v>
      </c>
      <c r="D23" s="4">
        <f>D22+1</f>
        <v>278</v>
      </c>
      <c r="E23" s="4">
        <f>(DegCtoADC!$A$20)+(DegCtoADC!$A$20-DegCtoADC!$A$19)*(D23-D$4)/(DegCtoADC!$F$20-DegCtoADC!$F$19)</f>
        <v>54.514860428000524</v>
      </c>
      <c r="G23" s="4">
        <f>G22+1</f>
        <v>190</v>
      </c>
      <c r="H23" s="4">
        <f>(DegCtoADC!$A$15)+(DegCtoADC!$A$15-DegCtoADC!$A$14)*(G23-G$4)/(DegCtoADC!$F$15-DegCtoADC!$F$14)</f>
        <v>32.552305080724665</v>
      </c>
      <c r="J23" s="4">
        <f>J22+1</f>
        <v>166</v>
      </c>
      <c r="K23" s="4">
        <f>(DegCtoADC!$A$13)+(DegCtoADC!$A$13-DegCtoADC!$A$12)*(J23-J$4)/(DegCtoADC!$F$13-DegCtoADC!$F$12)</f>
        <v>24.960529483061606</v>
      </c>
    </row>
    <row r="24" spans="1:8" ht="12.75">
      <c r="A24" s="4">
        <f>A23+1</f>
        <v>546</v>
      </c>
      <c r="B24" s="4">
        <f>(DegCtoADC!A$30)+(DegCtoADC!A$30-DegCtoADC!A$29)*(A24-A$4)/(DegCtoADC!F$30-DegCtoADC!F$29)</f>
        <v>103.5635928354617</v>
      </c>
      <c r="D24" s="4">
        <f>D23+1</f>
        <v>279</v>
      </c>
      <c r="E24" s="4">
        <f>(DegCtoADC!$A$20)+(DegCtoADC!$A$20-DegCtoADC!$A$19)*(D24-D$4)/(DegCtoADC!$F$20-DegCtoADC!$F$19)</f>
        <v>54.75248466105319</v>
      </c>
      <c r="G24" s="4">
        <f>G23+1</f>
        <v>191</v>
      </c>
      <c r="H24" s="4">
        <f>(DegCtoADC!$A$15)+(DegCtoADC!$A$15-DegCtoADC!$A$14)*(G24-G$4)/(DegCtoADC!$F$15-DegCtoADC!$F$14)</f>
        <v>32.94979482181544</v>
      </c>
    </row>
    <row r="25" spans="1:8" ht="12.75">
      <c r="A25" s="4">
        <f>A24+1</f>
        <v>547</v>
      </c>
      <c r="B25" s="4">
        <f>(DegCtoADC!A$30)+(DegCtoADC!A$30-DegCtoADC!A$29)*(A25-A$4)/(DegCtoADC!F$30-DegCtoADC!F$29)</f>
        <v>103.74177247723479</v>
      </c>
      <c r="D25" s="4">
        <f>D24+1</f>
        <v>280</v>
      </c>
      <c r="E25" s="4">
        <f>(DegCtoADC!$A$20)+(DegCtoADC!$A$20-DegCtoADC!$A$19)*(D25-D$4)/(DegCtoADC!$F$20-DegCtoADC!$F$19)</f>
        <v>54.990108894105845</v>
      </c>
      <c r="G25" s="4">
        <f>G24+1</f>
        <v>192</v>
      </c>
      <c r="H25" s="4">
        <f>(DegCtoADC!$A$15)+(DegCtoADC!$A$15-DegCtoADC!$A$14)*(G25-G$4)/(DegCtoADC!$F$15-DegCtoADC!$F$14)</f>
        <v>33.34728456290621</v>
      </c>
    </row>
    <row r="26" spans="1:8" ht="12.75">
      <c r="A26" s="4">
        <f>A25+1</f>
        <v>548</v>
      </c>
      <c r="B26" s="4">
        <f>(DegCtoADC!A$30)+(DegCtoADC!A$30-DegCtoADC!A$29)*(A26-A$4)/(DegCtoADC!F$30-DegCtoADC!F$29)</f>
        <v>103.91995211900789</v>
      </c>
      <c r="D26" s="4">
        <f>D25+1</f>
        <v>281</v>
      </c>
      <c r="E26" s="4">
        <f>(DegCtoADC!$A$20)+(DegCtoADC!$A$20-DegCtoADC!$A$19)*(D26-D$4)/(DegCtoADC!$F$20-DegCtoADC!$F$19)</f>
        <v>55.2277331271585</v>
      </c>
      <c r="G26" s="4">
        <f>G25+1</f>
        <v>193</v>
      </c>
      <c r="H26" s="4">
        <f>(DegCtoADC!$A$15)+(DegCtoADC!$A$15-DegCtoADC!$A$14)*(G26-G$4)/(DegCtoADC!$F$15-DegCtoADC!$F$14)</f>
        <v>33.74477430399698</v>
      </c>
    </row>
    <row r="27" spans="1:8" ht="12.75">
      <c r="A27" s="4">
        <f>A26+1</f>
        <v>549</v>
      </c>
      <c r="B27" s="4">
        <f>(DegCtoADC!A$30)+(DegCtoADC!A$30-DegCtoADC!A$29)*(A27-A$4)/(DegCtoADC!F$30-DegCtoADC!F$29)</f>
        <v>104.09813176078097</v>
      </c>
      <c r="D27" s="4">
        <f>D26+1</f>
        <v>282</v>
      </c>
      <c r="E27" s="4">
        <f>(DegCtoADC!$A$20)+(DegCtoADC!$A$20-DegCtoADC!$A$19)*(D27-D$4)/(DegCtoADC!$F$20-DegCtoADC!$F$19)</f>
        <v>55.465357360211165</v>
      </c>
      <c r="G27" s="4">
        <f>G26+1</f>
        <v>194</v>
      </c>
      <c r="H27" s="4">
        <f>(DegCtoADC!$A$15)+(DegCtoADC!$A$15-DegCtoADC!$A$14)*(G27-G$4)/(DegCtoADC!$F$15-DegCtoADC!$F$14)</f>
        <v>34.14226404508775</v>
      </c>
    </row>
    <row r="28" spans="1:8" ht="12.75">
      <c r="A28" s="4">
        <f>A27+1</f>
        <v>550</v>
      </c>
      <c r="B28" s="4">
        <f>(DegCtoADC!A$30)+(DegCtoADC!A$30-DegCtoADC!A$29)*(A28-A$4)/(DegCtoADC!F$30-DegCtoADC!F$29)</f>
        <v>104.27631140255406</v>
      </c>
      <c r="D28" s="4">
        <f>D27+1</f>
        <v>283</v>
      </c>
      <c r="E28" s="4">
        <f>(DegCtoADC!$A$20)+(DegCtoADC!$A$20-DegCtoADC!$A$19)*(D28-D$4)/(DegCtoADC!$F$20-DegCtoADC!$F$19)</f>
        <v>55.70298159326382</v>
      </c>
      <c r="G28" s="4">
        <f>G27+1</f>
        <v>195</v>
      </c>
      <c r="H28" s="4">
        <f>(DegCtoADC!$A$15)+(DegCtoADC!$A$15-DegCtoADC!$A$14)*(G28-G$4)/(DegCtoADC!$F$15-DegCtoADC!$F$14)</f>
        <v>34.53975378617852</v>
      </c>
    </row>
    <row r="29" spans="1:8" ht="12.75">
      <c r="A29" s="4">
        <f>A28+1</f>
        <v>551</v>
      </c>
      <c r="B29" s="4">
        <f>(DegCtoADC!A$30)+(DegCtoADC!A$30-DegCtoADC!A$29)*(A29-A$4)/(DegCtoADC!F$30-DegCtoADC!F$29)</f>
        <v>104.45449104432714</v>
      </c>
      <c r="D29" s="4">
        <f>D28+1</f>
        <v>284</v>
      </c>
      <c r="E29" s="4">
        <f>(DegCtoADC!$A$20)+(DegCtoADC!$A$20-DegCtoADC!$A$19)*(D29-D$4)/(DegCtoADC!$F$20-DegCtoADC!$F$19)</f>
        <v>55.94060582631648</v>
      </c>
      <c r="G29" s="4">
        <f>G28+1</f>
        <v>196</v>
      </c>
      <c r="H29" s="4">
        <f>(DegCtoADC!$A$15)+(DegCtoADC!$A$15-DegCtoADC!$A$14)*(G29-G$4)/(DegCtoADC!$F$15-DegCtoADC!$F$14)</f>
        <v>34.937243527269295</v>
      </c>
    </row>
    <row r="30" spans="1:8" ht="12.75">
      <c r="A30" s="4">
        <f>A29+1</f>
        <v>552</v>
      </c>
      <c r="B30" s="4">
        <f>(DegCtoADC!A$30)+(DegCtoADC!A$30-DegCtoADC!A$29)*(A30-A$4)/(DegCtoADC!F$30-DegCtoADC!F$29)</f>
        <v>104.63267068610023</v>
      </c>
      <c r="D30" s="4">
        <f>D29+1</f>
        <v>285</v>
      </c>
      <c r="E30" s="4">
        <f>(DegCtoADC!$A$20)+(DegCtoADC!$A$20-DegCtoADC!$A$19)*(D30-D$4)/(DegCtoADC!$F$20-DegCtoADC!$F$19)</f>
        <v>56.17823005936914</v>
      </c>
      <c r="G30" s="4">
        <f>G29+1</f>
        <v>197</v>
      </c>
      <c r="H30" s="4">
        <f>(DegCtoADC!$A$15)+(DegCtoADC!$A$15-DegCtoADC!$A$14)*(G30-G$4)/(DegCtoADC!$F$15-DegCtoADC!$F$14)</f>
        <v>35.33473326836007</v>
      </c>
    </row>
    <row r="31" spans="1:8" ht="12.75">
      <c r="A31" s="4">
        <f>A30+1</f>
        <v>553</v>
      </c>
      <c r="B31" s="4">
        <f>(DegCtoADC!A$30)+(DegCtoADC!A$30-DegCtoADC!A$29)*(A31-A$4)/(DegCtoADC!F$30-DegCtoADC!F$29)</f>
        <v>104.81085032787331</v>
      </c>
      <c r="D31" s="4">
        <f>D30+1</f>
        <v>286</v>
      </c>
      <c r="E31" s="4">
        <f>(DegCtoADC!$A$20)+(DegCtoADC!$A$20-DegCtoADC!$A$19)*(D31-D$4)/(DegCtoADC!$F$20-DegCtoADC!$F$19)</f>
        <v>56.4158542924218</v>
      </c>
      <c r="G31" s="4">
        <f>G30+1</f>
        <v>198</v>
      </c>
      <c r="H31" s="4">
        <f>(DegCtoADC!$A$15)+(DegCtoADC!$A$15-DegCtoADC!$A$14)*(G31-G$4)/(DegCtoADC!$F$15-DegCtoADC!$F$14)</f>
        <v>35.73222300945084</v>
      </c>
    </row>
    <row r="32" spans="1:8" ht="12.75">
      <c r="A32" s="4">
        <f>A31+1</f>
        <v>554</v>
      </c>
      <c r="B32" s="4">
        <f>(DegCtoADC!A$30)+(DegCtoADC!A$30-DegCtoADC!A$29)*(A32-A$4)/(DegCtoADC!F$30-DegCtoADC!F$29)</f>
        <v>104.9890299696464</v>
      </c>
      <c r="D32" s="4">
        <f>D31+1</f>
        <v>287</v>
      </c>
      <c r="E32" s="4">
        <f>(DegCtoADC!$A$20)+(DegCtoADC!$A$20-DegCtoADC!$A$19)*(D32-D$4)/(DegCtoADC!$F$20-DegCtoADC!$F$19)</f>
        <v>56.653478525474455</v>
      </c>
      <c r="G32" s="4">
        <f>G31+1</f>
        <v>199</v>
      </c>
      <c r="H32" s="4">
        <f>(DegCtoADC!$A$15)+(DegCtoADC!$A$15-DegCtoADC!$A$14)*(G32-G$4)/(DegCtoADC!$F$15-DegCtoADC!$F$14)</f>
        <v>36.129712750541614</v>
      </c>
    </row>
    <row r="33" spans="1:8" ht="12.75">
      <c r="A33" s="4">
        <f>A32+1</f>
        <v>555</v>
      </c>
      <c r="B33" s="4">
        <f>(DegCtoADC!A$30)+(DegCtoADC!A$30-DegCtoADC!A$29)*(A33-A$4)/(DegCtoADC!F$30-DegCtoADC!F$29)</f>
        <v>105.16720961141948</v>
      </c>
      <c r="D33" s="4">
        <f>D32+1</f>
        <v>288</v>
      </c>
      <c r="E33" s="4">
        <f>(DegCtoADC!$A$20)+(DegCtoADC!$A$20-DegCtoADC!$A$19)*(D33-D$4)/(DegCtoADC!$F$20-DegCtoADC!$F$19)</f>
        <v>56.89110275852712</v>
      </c>
      <c r="G33" s="4">
        <f>G32+1</f>
        <v>200</v>
      </c>
      <c r="H33" s="4">
        <f>(DegCtoADC!$A$15)+(DegCtoADC!$A$15-DegCtoADC!$A$14)*(G33-G$4)/(DegCtoADC!$F$15-DegCtoADC!$F$14)</f>
        <v>36.52720249163238</v>
      </c>
    </row>
    <row r="34" spans="1:8" ht="12.75">
      <c r="A34" s="4">
        <f>A33+1</f>
        <v>556</v>
      </c>
      <c r="B34" s="4">
        <f>(DegCtoADC!A$30)+(DegCtoADC!A$30-DegCtoADC!A$29)*(A34-A$4)/(DegCtoADC!F$30-DegCtoADC!F$29)</f>
        <v>105.34538925319256</v>
      </c>
      <c r="D34" s="4">
        <f>D33+1</f>
        <v>289</v>
      </c>
      <c r="E34" s="4">
        <f>(DegCtoADC!$A$20)+(DegCtoADC!$A$20-DegCtoADC!$A$19)*(D34-D$4)/(DegCtoADC!$F$20-DegCtoADC!$F$19)</f>
        <v>57.128726991579775</v>
      </c>
      <c r="G34" s="4">
        <f>G33+1</f>
        <v>201</v>
      </c>
      <c r="H34" s="4">
        <f>(DegCtoADC!$A$15)+(DegCtoADC!$A$15-DegCtoADC!$A$14)*(G34-G$4)/(DegCtoADC!$F$15-DegCtoADC!$F$14)</f>
        <v>36.92469223272315</v>
      </c>
    </row>
    <row r="35" spans="1:8" ht="12.75">
      <c r="A35" s="4">
        <f>A34+1</f>
        <v>557</v>
      </c>
      <c r="B35" s="4">
        <f>(DegCtoADC!A$30)+(DegCtoADC!A$30-DegCtoADC!A$29)*(A35-A$4)/(DegCtoADC!F$30-DegCtoADC!F$29)</f>
        <v>105.52356889496565</v>
      </c>
      <c r="D35" s="4">
        <f>D34+1</f>
        <v>290</v>
      </c>
      <c r="E35" s="4">
        <f>(DegCtoADC!$A$20)+(DegCtoADC!$A$20-DegCtoADC!$A$19)*(D35-D$4)/(DegCtoADC!$F$20-DegCtoADC!$F$19)</f>
        <v>57.36635122463244</v>
      </c>
      <c r="G35" s="4">
        <f>G34+1</f>
        <v>202</v>
      </c>
      <c r="H35" s="4">
        <f>(DegCtoADC!$A$15)+(DegCtoADC!$A$15-DegCtoADC!$A$14)*(G35-G$4)/(DegCtoADC!$F$15-DegCtoADC!$F$14)</f>
        <v>37.322181973813926</v>
      </c>
    </row>
    <row r="36" spans="1:8" ht="12.75">
      <c r="A36" s="4">
        <f>A35+1</f>
        <v>558</v>
      </c>
      <c r="B36" s="4">
        <f>(DegCtoADC!A$30)+(DegCtoADC!A$30-DegCtoADC!A$29)*(A36-A$4)/(DegCtoADC!F$30-DegCtoADC!F$29)</f>
        <v>105.70174853673873</v>
      </c>
      <c r="D36" s="4">
        <f>D35+1</f>
        <v>291</v>
      </c>
      <c r="E36" s="4">
        <f>(DegCtoADC!$A$20)+(DegCtoADC!$A$20-DegCtoADC!$A$19)*(D36-D$4)/(DegCtoADC!$F$20-DegCtoADC!$F$19)</f>
        <v>57.603975457685095</v>
      </c>
      <c r="G36" s="4">
        <f>G35+1</f>
        <v>203</v>
      </c>
      <c r="H36" s="4">
        <f>(DegCtoADC!$A$15)+(DegCtoADC!$A$15-DegCtoADC!$A$14)*(G36-G$4)/(DegCtoADC!$F$15-DegCtoADC!$F$14)</f>
        <v>37.7196717149047</v>
      </c>
    </row>
    <row r="37" spans="1:8" ht="12.75">
      <c r="A37" s="4">
        <f>A36+1</f>
        <v>559</v>
      </c>
      <c r="B37" s="4">
        <f>(DegCtoADC!A$30)+(DegCtoADC!A$30-DegCtoADC!A$29)*(A37-A$4)/(DegCtoADC!F$30-DegCtoADC!F$29)</f>
        <v>105.87992817851182</v>
      </c>
      <c r="D37" s="4">
        <f>D36+1</f>
        <v>292</v>
      </c>
      <c r="E37" s="4">
        <f>(DegCtoADC!$A$20)+(DegCtoADC!$A$20-DegCtoADC!$A$19)*(D37-D$4)/(DegCtoADC!$F$20-DegCtoADC!$F$19)</f>
        <v>57.84159969073775</v>
      </c>
      <c r="G37" s="4">
        <f>G36+1</f>
        <v>204</v>
      </c>
      <c r="H37" s="4">
        <f>(DegCtoADC!$A$15)+(DegCtoADC!$A$15-DegCtoADC!$A$14)*(G37-G$4)/(DegCtoADC!$F$15-DegCtoADC!$F$14)</f>
        <v>38.11716145599547</v>
      </c>
    </row>
    <row r="38" spans="1:8" ht="12.75">
      <c r="A38" s="4">
        <f>A37+1</f>
        <v>560</v>
      </c>
      <c r="B38" s="4">
        <f>(DegCtoADC!A$30)+(DegCtoADC!A$30-DegCtoADC!A$29)*(A38-A$4)/(DegCtoADC!F$30-DegCtoADC!F$29)</f>
        <v>106.0581078202849</v>
      </c>
      <c r="D38" s="4">
        <f>D37+1</f>
        <v>293</v>
      </c>
      <c r="E38" s="4">
        <f>(DegCtoADC!$A$20)+(DegCtoADC!$A$20-DegCtoADC!$A$19)*(D38-D$4)/(DegCtoADC!$F$20-DegCtoADC!$F$19)</f>
        <v>58.079223923790416</v>
      </c>
      <c r="G38" s="4">
        <f>G37+1</f>
        <v>205</v>
      </c>
      <c r="H38" s="4">
        <f>(DegCtoADC!$A$15)+(DegCtoADC!$A$15-DegCtoADC!$A$14)*(G38-G$4)/(DegCtoADC!$F$15-DegCtoADC!$F$14)</f>
        <v>38.51465119708624</v>
      </c>
    </row>
    <row r="39" spans="1:8" ht="12.75">
      <c r="A39" s="4">
        <f>A38+1</f>
        <v>561</v>
      </c>
      <c r="B39" s="4">
        <f>(DegCtoADC!A$30)+(DegCtoADC!A$30-DegCtoADC!A$29)*(A39-A$4)/(DegCtoADC!F$30-DegCtoADC!F$29)</f>
        <v>106.23628746205799</v>
      </c>
      <c r="D39" s="4">
        <f>D38+1</f>
        <v>294</v>
      </c>
      <c r="E39" s="4">
        <f>(DegCtoADC!$A$20)+(DegCtoADC!$A$20-DegCtoADC!$A$19)*(D39-D$4)/(DegCtoADC!$F$20-DegCtoADC!$F$19)</f>
        <v>58.31684815684307</v>
      </c>
      <c r="G39" s="4">
        <f>G38+1</f>
        <v>206</v>
      </c>
      <c r="H39" s="4">
        <f>(DegCtoADC!$A$15)+(DegCtoADC!$A$15-DegCtoADC!$A$14)*(G39-G$4)/(DegCtoADC!$F$15-DegCtoADC!$F$14)</f>
        <v>38.91214093817702</v>
      </c>
    </row>
    <row r="40" spans="1:8" ht="12.75">
      <c r="A40" s="4">
        <f>A39+1</f>
        <v>562</v>
      </c>
      <c r="B40" s="4">
        <f>(DegCtoADC!A$30)+(DegCtoADC!A$30-DegCtoADC!A$29)*(A40-A$4)/(DegCtoADC!F$30-DegCtoADC!F$29)</f>
        <v>106.41446710383107</v>
      </c>
      <c r="D40" s="4">
        <f>D39+1</f>
        <v>295</v>
      </c>
      <c r="E40" s="4">
        <f>(DegCtoADC!$A$20)+(DegCtoADC!$A$20-DegCtoADC!$A$19)*(D40-D$4)/(DegCtoADC!$F$20-DegCtoADC!$F$19)</f>
        <v>58.554472389895736</v>
      </c>
      <c r="G40" s="4">
        <f>G39+1</f>
        <v>207</v>
      </c>
      <c r="H40" s="4">
        <f>(DegCtoADC!$A$15)+(DegCtoADC!$A$15-DegCtoADC!$A$14)*(G40-G$4)/(DegCtoADC!$F$15-DegCtoADC!$F$14)</f>
        <v>39.309630679267784</v>
      </c>
    </row>
    <row r="41" spans="1:8" ht="12.75">
      <c r="A41" s="4">
        <f>A40+1</f>
        <v>563</v>
      </c>
      <c r="B41" s="4">
        <f>(DegCtoADC!A$30)+(DegCtoADC!A$30-DegCtoADC!A$29)*(A41-A$4)/(DegCtoADC!F$30-DegCtoADC!F$29)</f>
        <v>106.59264674560417</v>
      </c>
      <c r="D41" s="4">
        <f>D40+1</f>
        <v>296</v>
      </c>
      <c r="E41" s="4">
        <f>(DegCtoADC!$A$20)+(DegCtoADC!$A$20-DegCtoADC!$A$19)*(D41-D$4)/(DegCtoADC!$F$20-DegCtoADC!$F$19)</f>
        <v>58.79209662294839</v>
      </c>
      <c r="G41" s="4">
        <f>G40+1</f>
        <v>208</v>
      </c>
      <c r="H41" s="4">
        <f>(DegCtoADC!$A$15)+(DegCtoADC!$A$15-DegCtoADC!$A$14)*(G41-G$4)/(DegCtoADC!$F$15-DegCtoADC!$F$14)</f>
        <v>39.70712042035856</v>
      </c>
    </row>
    <row r="42" spans="1:8" ht="12.75">
      <c r="A42" s="4">
        <f>A41+1</f>
        <v>564</v>
      </c>
      <c r="B42" s="4">
        <f>(DegCtoADC!A$30)+(DegCtoADC!A$30-DegCtoADC!A$29)*(A42-A$4)/(DegCtoADC!F$30-DegCtoADC!F$29)</f>
        <v>106.77082638737726</v>
      </c>
      <c r="D42" s="4">
        <f>D41+1</f>
        <v>297</v>
      </c>
      <c r="E42" s="4">
        <f>(DegCtoADC!$A$20)+(DegCtoADC!$A$20-DegCtoADC!$A$19)*(D42-D$4)/(DegCtoADC!$F$20-DegCtoADC!$F$19)</f>
        <v>59.02972085600105</v>
      </c>
      <c r="G42" s="4">
        <f>G41+1</f>
        <v>209</v>
      </c>
      <c r="H42" s="4">
        <f>(DegCtoADC!$A$15)+(DegCtoADC!$A$15-DegCtoADC!$A$14)*(G42-G$4)/(DegCtoADC!$F$15-DegCtoADC!$F$14)</f>
        <v>40.10461016144933</v>
      </c>
    </row>
    <row r="43" spans="1:5" ht="12.75">
      <c r="A43" s="4">
        <f>A42+1</f>
        <v>565</v>
      </c>
      <c r="B43" s="4">
        <f>(DegCtoADC!A$30)+(DegCtoADC!A$30-DegCtoADC!A$29)*(A43-A$4)/(DegCtoADC!F$30-DegCtoADC!F$29)</f>
        <v>106.94900602915034</v>
      </c>
      <c r="D43" s="4">
        <f>D42+1</f>
        <v>298</v>
      </c>
      <c r="E43" s="4">
        <f>(DegCtoADC!$A$20)+(DegCtoADC!$A$20-DegCtoADC!$A$19)*(D43-D$4)/(DegCtoADC!$F$20-DegCtoADC!$F$19)</f>
        <v>59.26734508905371</v>
      </c>
    </row>
    <row r="44" spans="1:5" ht="12.75">
      <c r="A44" s="4">
        <f>A43+1</f>
        <v>566</v>
      </c>
      <c r="B44" s="4">
        <f>(DegCtoADC!A$30)+(DegCtoADC!A$30-DegCtoADC!A$29)*(A44-A$4)/(DegCtoADC!F$30-DegCtoADC!F$29)</f>
        <v>107.12718567092342</v>
      </c>
      <c r="D44" s="4">
        <f>D43+1</f>
        <v>299</v>
      </c>
      <c r="E44" s="4">
        <f>(DegCtoADC!$A$20)+(DegCtoADC!$A$20-DegCtoADC!$A$19)*(D44-D$4)/(DegCtoADC!$F$20-DegCtoADC!$F$19)</f>
        <v>59.50496932210637</v>
      </c>
    </row>
    <row r="45" spans="1:5" ht="12.75">
      <c r="A45" s="4">
        <f>A44+1</f>
        <v>567</v>
      </c>
      <c r="B45" s="4">
        <f>(DegCtoADC!A$30)+(DegCtoADC!A$30-DegCtoADC!A$29)*(A45-A$4)/(DegCtoADC!F$30-DegCtoADC!F$29)</f>
        <v>107.30536531269651</v>
      </c>
      <c r="D45" s="4">
        <f>D44+1</f>
        <v>300</v>
      </c>
      <c r="E45" s="4">
        <f>(DegCtoADC!$A$20)+(DegCtoADC!$A$20-DegCtoADC!$A$19)*(D45-D$4)/(DegCtoADC!$F$20-DegCtoADC!$F$19)</f>
        <v>59.74259355515903</v>
      </c>
    </row>
    <row r="46" spans="1:5" ht="12.75">
      <c r="A46" s="4">
        <f>A45+1</f>
        <v>568</v>
      </c>
      <c r="B46" s="4">
        <f>(DegCtoADC!A$30)+(DegCtoADC!A$30-DegCtoADC!A$29)*(A46-A$4)/(DegCtoADC!F$30-DegCtoADC!F$29)</f>
        <v>107.4835449544696</v>
      </c>
      <c r="D46" s="4">
        <f>D45+1</f>
        <v>301</v>
      </c>
      <c r="E46" s="4">
        <f>(DegCtoADC!$A$20)+(DegCtoADC!$A$20-DegCtoADC!$A$19)*(D46-D$4)/(DegCtoADC!$F$20-DegCtoADC!$F$19)</f>
        <v>59.98021778821169</v>
      </c>
    </row>
    <row r="47" spans="1:5" ht="12.75">
      <c r="A47" s="4">
        <f>A46+1</f>
        <v>569</v>
      </c>
      <c r="B47" s="4">
        <f>(DegCtoADC!A$30)+(DegCtoADC!A$30-DegCtoADC!A$29)*(A47-A$4)/(DegCtoADC!F$30-DegCtoADC!F$29)</f>
        <v>107.66172459624268</v>
      </c>
      <c r="D47" s="4">
        <f>D46+1</f>
        <v>302</v>
      </c>
      <c r="E47" s="4">
        <f>(DegCtoADC!$A$20)+(DegCtoADC!$A$20-DegCtoADC!$A$19)*(D47-D$4)/(DegCtoADC!$F$20-DegCtoADC!$F$19)</f>
        <v>60.217842021264346</v>
      </c>
    </row>
    <row r="48" spans="1:5" ht="12.75">
      <c r="A48" s="4">
        <f>A47+1</f>
        <v>570</v>
      </c>
      <c r="B48" s="4">
        <f>(DegCtoADC!A$30)+(DegCtoADC!A$30-DegCtoADC!A$29)*(A48-A$4)/(DegCtoADC!F$30-DegCtoADC!F$29)</f>
        <v>107.83990423801576</v>
      </c>
      <c r="D48" s="4">
        <f>D47+1</f>
        <v>303</v>
      </c>
      <c r="E48" s="4">
        <f>(DegCtoADC!$A$20)+(DegCtoADC!$A$20-DegCtoADC!$A$19)*(D48-D$4)/(DegCtoADC!$F$20-DegCtoADC!$F$19)</f>
        <v>60.455466254317</v>
      </c>
    </row>
    <row r="49" spans="1:2" ht="12.75">
      <c r="A49" s="4">
        <f>A48+1</f>
        <v>571</v>
      </c>
      <c r="B49" s="4">
        <f>(DegCtoADC!A$30)+(DegCtoADC!A$30-DegCtoADC!A$29)*(A49-A$4)/(DegCtoADC!F$30-DegCtoADC!F$29)</f>
        <v>108.01808387978885</v>
      </c>
    </row>
    <row r="50" spans="1:2" ht="12.75">
      <c r="A50" s="4">
        <f>A49+1</f>
        <v>572</v>
      </c>
      <c r="B50" s="4">
        <f>(DegCtoADC!A$30)+(DegCtoADC!A$30-DegCtoADC!A$29)*(A50-A$4)/(DegCtoADC!F$30-DegCtoADC!F$29)</f>
        <v>108.19626352156193</v>
      </c>
    </row>
    <row r="51" spans="1:2" ht="12.75">
      <c r="A51" s="4">
        <f>A50+1</f>
        <v>573</v>
      </c>
      <c r="B51" s="4">
        <f>(DegCtoADC!A$30)+(DegCtoADC!A$30-DegCtoADC!A$29)*(A51-A$4)/(DegCtoADC!F$30-DegCtoADC!F$29)</f>
        <v>108.37444316333502</v>
      </c>
    </row>
    <row r="52" spans="1:2" ht="12.75">
      <c r="A52" s="4">
        <f>A51+1</f>
        <v>574</v>
      </c>
      <c r="B52" s="4">
        <f>(DegCtoADC!A$30)+(DegCtoADC!A$30-DegCtoADC!A$29)*(A52-A$4)/(DegCtoADC!F$30-DegCtoADC!F$29)</f>
        <v>108.5526228051081</v>
      </c>
    </row>
    <row r="53" spans="1:2" ht="12.75">
      <c r="A53" s="4">
        <f>A52+1</f>
        <v>575</v>
      </c>
      <c r="B53" s="4">
        <f>(DegCtoADC!A$30)+(DegCtoADC!A$30-DegCtoADC!A$29)*(A53-A$4)/(DegCtoADC!F$30-DegCtoADC!F$29)</f>
        <v>108.73080244688119</v>
      </c>
    </row>
    <row r="54" spans="1:2" ht="12.75">
      <c r="A54" s="4">
        <f>A53+1</f>
        <v>576</v>
      </c>
      <c r="B54" s="4">
        <f>(DegCtoADC!A$30)+(DegCtoADC!A$30-DegCtoADC!A$29)*(A54-A$4)/(DegCtoADC!F$30-DegCtoADC!F$29)</f>
        <v>108.90898208865428</v>
      </c>
    </row>
    <row r="55" spans="1:2" ht="12.75">
      <c r="A55" s="4">
        <f>A54+1</f>
        <v>577</v>
      </c>
      <c r="B55" s="4">
        <f>(DegCtoADC!A$30)+(DegCtoADC!A$30-DegCtoADC!A$29)*(A55-A$4)/(DegCtoADC!F$30-DegCtoADC!F$29)</f>
        <v>109.08716173042737</v>
      </c>
    </row>
    <row r="56" spans="1:2" ht="12.75">
      <c r="A56" s="4">
        <f>A55+1</f>
        <v>578</v>
      </c>
      <c r="B56" s="4">
        <f>(DegCtoADC!A$30)+(DegCtoADC!A$30-DegCtoADC!A$29)*(A56-A$4)/(DegCtoADC!F$30-DegCtoADC!F$29)</f>
        <v>109.26534137220045</v>
      </c>
    </row>
    <row r="57" spans="1:2" ht="12.75">
      <c r="A57" s="4">
        <f>A56+1</f>
        <v>579</v>
      </c>
      <c r="B57" s="4">
        <f>(DegCtoADC!A$30)+(DegCtoADC!A$30-DegCtoADC!A$29)*(A57-A$4)/(DegCtoADC!F$30-DegCtoADC!F$29)</f>
        <v>109.44352101397354</v>
      </c>
    </row>
    <row r="58" spans="1:2" ht="12.75">
      <c r="A58" s="4">
        <f>A57+1</f>
        <v>580</v>
      </c>
      <c r="B58" s="4">
        <f>(DegCtoADC!A$30)+(DegCtoADC!A$30-DegCtoADC!A$29)*(A58-A$4)/(DegCtoADC!F$30-DegCtoADC!F$29)</f>
        <v>109.62170065574662</v>
      </c>
    </row>
    <row r="59" spans="1:2" ht="12.75">
      <c r="A59" s="4">
        <f>A58+1</f>
        <v>581</v>
      </c>
      <c r="B59" s="4">
        <f>(DegCtoADC!A$30)+(DegCtoADC!A$30-DegCtoADC!A$29)*(A59-A$4)/(DegCtoADC!F$30-DegCtoADC!F$29)</f>
        <v>109.7998802975197</v>
      </c>
    </row>
    <row r="60" spans="1:2" ht="12.75">
      <c r="A60" s="4">
        <f>A59+1</f>
        <v>582</v>
      </c>
      <c r="B60" s="4">
        <f>(DegCtoADC!A$30)+(DegCtoADC!A$30-DegCtoADC!A$29)*(A60-A$4)/(DegCtoADC!F$30-DegCtoADC!F$29)</f>
        <v>109.97805993929279</v>
      </c>
    </row>
    <row r="61" spans="1:2" ht="12.75">
      <c r="A61" s="4">
        <f>A60+1</f>
        <v>583</v>
      </c>
      <c r="B61" s="4">
        <f>(DegCtoADC!A$30)+(DegCtoADC!A$30-DegCtoADC!A$29)*(A61-A$4)/(DegCtoADC!F$30-DegCtoADC!F$29)</f>
        <v>110.15623958106588</v>
      </c>
    </row>
    <row r="62" spans="1:2" ht="12.75">
      <c r="A62" s="4">
        <f>A61+1</f>
        <v>584</v>
      </c>
      <c r="B62" s="4">
        <f>(DegCtoADC!A$30)+(DegCtoADC!A$30-DegCtoADC!A$29)*(A62-A$4)/(DegCtoADC!F$30-DegCtoADC!F$29)</f>
        <v>110.33441922283896</v>
      </c>
    </row>
    <row r="63" spans="1:2" ht="12.75">
      <c r="A63" s="4">
        <f>A62+1</f>
        <v>585</v>
      </c>
      <c r="B63" s="4">
        <f>(DegCtoADC!A$30)+(DegCtoADC!A$30-DegCtoADC!A$29)*(A63-A$4)/(DegCtoADC!F$30-DegCtoADC!F$29)</f>
        <v>110.51259886461204</v>
      </c>
    </row>
    <row r="64" spans="1:2" ht="12.75">
      <c r="A64" s="4">
        <f>A63+1</f>
        <v>586</v>
      </c>
      <c r="B64" s="4">
        <f>(DegCtoADC!A$30)+(DegCtoADC!A$30-DegCtoADC!A$29)*(A64-A$4)/(DegCtoADC!F$30-DegCtoADC!F$29)</f>
        <v>110.69077850638513</v>
      </c>
    </row>
    <row r="65" spans="1:2" ht="12.75">
      <c r="A65" s="4">
        <f>A64+1</f>
        <v>587</v>
      </c>
      <c r="B65" s="4">
        <f>(DegCtoADC!A$30)+(DegCtoADC!A$30-DegCtoADC!A$29)*(A65-A$4)/(DegCtoADC!F$30-DegCtoADC!F$29)</f>
        <v>110.86895814815821</v>
      </c>
    </row>
    <row r="66" spans="1:2" ht="12.75">
      <c r="A66" s="4">
        <f>A65+1</f>
        <v>588</v>
      </c>
      <c r="B66" s="4">
        <f>(DegCtoADC!A$30)+(DegCtoADC!A$30-DegCtoADC!A$29)*(A66-A$4)/(DegCtoADC!F$30-DegCtoADC!F$29)</f>
        <v>111.0471377899313</v>
      </c>
    </row>
    <row r="67" spans="1:2" ht="12.75">
      <c r="A67" s="4">
        <f>A66+1</f>
        <v>589</v>
      </c>
      <c r="B67" s="4">
        <f>(DegCtoADC!A$30)+(DegCtoADC!A$30-DegCtoADC!A$29)*(A67-A$4)/(DegCtoADC!F$30-DegCtoADC!F$29)</f>
        <v>111.22531743170438</v>
      </c>
    </row>
    <row r="68" spans="1:2" ht="12.75">
      <c r="A68" s="4">
        <f>A67+1</f>
        <v>590</v>
      </c>
      <c r="B68" s="4">
        <f>(DegCtoADC!A$30)+(DegCtoADC!A$30-DegCtoADC!A$29)*(A68-A$4)/(DegCtoADC!F$30-DegCtoADC!F$29)</f>
        <v>111.40349707347747</v>
      </c>
    </row>
    <row r="69" spans="1:2" ht="12.75">
      <c r="A69" s="4">
        <f>A68+1</f>
        <v>591</v>
      </c>
      <c r="B69" s="4">
        <f>(DegCtoADC!A$30)+(DegCtoADC!A$30-DegCtoADC!A$29)*(A69-A$4)/(DegCtoADC!F$30-DegCtoADC!F$29)</f>
        <v>111.58167671525055</v>
      </c>
    </row>
    <row r="70" spans="1:2" ht="12.75">
      <c r="A70" s="4">
        <f>A69+1</f>
        <v>592</v>
      </c>
      <c r="B70" s="4">
        <f>(DegCtoADC!A$30)+(DegCtoADC!A$30-DegCtoADC!A$29)*(A70-A$4)/(DegCtoADC!F$30-DegCtoADC!F$29)</f>
        <v>111.75985635702365</v>
      </c>
    </row>
    <row r="71" spans="1:2" ht="12.75">
      <c r="A71" s="4">
        <f>A70+1</f>
        <v>593</v>
      </c>
      <c r="B71" s="4">
        <f>(DegCtoADC!A$30)+(DegCtoADC!A$30-DegCtoADC!A$29)*(A71-A$4)/(DegCtoADC!F$30-DegCtoADC!F$29)</f>
        <v>111.93803599879674</v>
      </c>
    </row>
    <row r="72" spans="1:2" ht="12.75">
      <c r="A72" s="4">
        <f>A71+1</f>
        <v>594</v>
      </c>
      <c r="B72" s="4">
        <f>(DegCtoADC!A$30)+(DegCtoADC!A$30-DegCtoADC!A$29)*(A72-A$4)/(DegCtoADC!F$30-DegCtoADC!F$29)</f>
        <v>112.11621564056982</v>
      </c>
    </row>
    <row r="73" spans="1:2" ht="12.75">
      <c r="A73" s="4">
        <f>A72+1</f>
        <v>595</v>
      </c>
      <c r="B73" s="4">
        <f>(DegCtoADC!A$30)+(DegCtoADC!A$30-DegCtoADC!A$29)*(A73-A$4)/(DegCtoADC!F$30-DegCtoADC!F$29)</f>
        <v>112.2943952823429</v>
      </c>
    </row>
    <row r="74" spans="1:2" ht="12.75">
      <c r="A74" s="4">
        <f>A73+1</f>
        <v>596</v>
      </c>
      <c r="B74" s="4">
        <f>(DegCtoADC!A$30)+(DegCtoADC!A$30-DegCtoADC!A$29)*(A74-A$4)/(DegCtoADC!F$30-DegCtoADC!F$29)</f>
        <v>112.47257492411599</v>
      </c>
    </row>
    <row r="75" spans="1:2" ht="12.75">
      <c r="A75" s="4">
        <f>A74+1</f>
        <v>597</v>
      </c>
      <c r="B75" s="4">
        <f>(DegCtoADC!A$30)+(DegCtoADC!A$30-DegCtoADC!A$29)*(A75-A$4)/(DegCtoADC!F$30-DegCtoADC!F$29)</f>
        <v>112.65075456588907</v>
      </c>
    </row>
    <row r="76" spans="1:2" ht="12.75">
      <c r="A76" s="4">
        <f>A75+1</f>
        <v>598</v>
      </c>
      <c r="B76" s="4">
        <f>(DegCtoADC!A$30)+(DegCtoADC!A$30-DegCtoADC!A$29)*(A76-A$4)/(DegCtoADC!F$30-DegCtoADC!F$29)</f>
        <v>112.82893420766216</v>
      </c>
    </row>
    <row r="77" spans="1:2" ht="12.75">
      <c r="A77" s="4">
        <f>A76+1</f>
        <v>599</v>
      </c>
      <c r="B77" s="4">
        <f>(DegCtoADC!A$30)+(DegCtoADC!A$30-DegCtoADC!A$29)*(A77-A$4)/(DegCtoADC!F$30-DegCtoADC!F$29)</f>
        <v>113.00711384943524</v>
      </c>
    </row>
    <row r="78" spans="1:2" ht="12.75">
      <c r="A78" s="4">
        <f>A77+1</f>
        <v>600</v>
      </c>
      <c r="B78" s="4">
        <f>(DegCtoADC!A$30)+(DegCtoADC!A$30-DegCtoADC!A$29)*(A78-A$4)/(DegCtoADC!F$30-DegCtoADC!F$29)</f>
        <v>113.18529349120833</v>
      </c>
    </row>
    <row r="79" spans="1:2" ht="12.75">
      <c r="A79" s="4">
        <f>A78+1</f>
        <v>601</v>
      </c>
      <c r="B79" s="4">
        <f>(DegCtoADC!A$30)+(DegCtoADC!A$30-DegCtoADC!A$29)*(A79-A$4)/(DegCtoADC!F$30-DegCtoADC!F$29)</f>
        <v>113.36347313298141</v>
      </c>
    </row>
    <row r="80" spans="1:2" ht="12.75">
      <c r="A80" s="4">
        <f>A79+1</f>
        <v>602</v>
      </c>
      <c r="B80" s="4">
        <f>(DegCtoADC!A$30)+(DegCtoADC!A$30-DegCtoADC!A$29)*(A80-A$4)/(DegCtoADC!F$30-DegCtoADC!F$29)</f>
        <v>113.5416527747545</v>
      </c>
    </row>
    <row r="81" spans="1:2" ht="12.75">
      <c r="A81" s="4">
        <f>A80+1</f>
        <v>603</v>
      </c>
      <c r="B81" s="4">
        <f>(DegCtoADC!A$30)+(DegCtoADC!A$30-DegCtoADC!A$29)*(A81-A$4)/(DegCtoADC!F$30-DegCtoADC!F$29)</f>
        <v>113.71983241652758</v>
      </c>
    </row>
    <row r="82" spans="1:2" ht="12.75">
      <c r="A82" s="4">
        <f>A81+1</f>
        <v>604</v>
      </c>
      <c r="B82" s="4">
        <f>(DegCtoADC!A$30)+(DegCtoADC!A$30-DegCtoADC!A$29)*(A82-A$4)/(DegCtoADC!F$30-DegCtoADC!F$29)</f>
        <v>113.89801205830067</v>
      </c>
    </row>
    <row r="83" spans="1:2" ht="12.75">
      <c r="A83" s="4">
        <f>A82+1</f>
        <v>605</v>
      </c>
      <c r="B83" s="4">
        <f>(DegCtoADC!A$30)+(DegCtoADC!A$30-DegCtoADC!A$29)*(A83-A$4)/(DegCtoADC!F$30-DegCtoADC!F$29)</f>
        <v>114.07619170007376</v>
      </c>
    </row>
    <row r="84" spans="1:2" ht="12.75">
      <c r="A84" s="4">
        <f>A83+1</f>
        <v>606</v>
      </c>
      <c r="B84" s="4">
        <f>(DegCtoADC!A$30)+(DegCtoADC!A$30-DegCtoADC!A$29)*(A84-A$4)/(DegCtoADC!F$30-DegCtoADC!F$29)</f>
        <v>114.25437134184685</v>
      </c>
    </row>
    <row r="85" spans="1:2" ht="12.75">
      <c r="A85" s="4">
        <f>A84+1</f>
        <v>607</v>
      </c>
      <c r="B85" s="4">
        <f>(DegCtoADC!A$30)+(DegCtoADC!A$30-DegCtoADC!A$29)*(A85-A$4)/(DegCtoADC!F$30-DegCtoADC!F$29)</f>
        <v>114.43255098361993</v>
      </c>
    </row>
    <row r="86" spans="1:2" ht="12.75">
      <c r="A86" s="4">
        <f>A85+1</f>
        <v>608</v>
      </c>
      <c r="B86" s="4">
        <f>(DegCtoADC!A$30)+(DegCtoADC!A$30-DegCtoADC!A$29)*(A86-A$4)/(DegCtoADC!F$30-DegCtoADC!F$29)</f>
        <v>114.61073062539302</v>
      </c>
    </row>
    <row r="87" spans="1:2" ht="12.75">
      <c r="A87" s="4">
        <f>A86+1</f>
        <v>609</v>
      </c>
      <c r="B87" s="4">
        <f>(DegCtoADC!A$30)+(DegCtoADC!A$30-DegCtoADC!A$29)*(A87-A$4)/(DegCtoADC!F$30-DegCtoADC!F$29)</f>
        <v>114.7889102671661</v>
      </c>
    </row>
    <row r="88" spans="1:2" ht="12.75">
      <c r="A88" s="4">
        <f>A87+1</f>
        <v>610</v>
      </c>
      <c r="B88" s="4">
        <f>(DegCtoADC!A$30)+(DegCtoADC!A$30-DegCtoADC!A$29)*(A88-A$4)/(DegCtoADC!F$30-DegCtoADC!F$29)</f>
        <v>114.96708990893919</v>
      </c>
    </row>
    <row r="89" spans="1:2" ht="12.75">
      <c r="A89" s="4">
        <f>A88+1</f>
        <v>611</v>
      </c>
      <c r="B89" s="4">
        <f>(DegCtoADC!A$30)+(DegCtoADC!A$30-DegCtoADC!A$29)*(A89-A$4)/(DegCtoADC!F$30-DegCtoADC!F$29)</f>
        <v>115.14526955071227</v>
      </c>
    </row>
    <row r="90" spans="1:2" ht="12.75">
      <c r="A90" s="4">
        <f>A89+1</f>
        <v>612</v>
      </c>
      <c r="B90" s="4">
        <f>(DegCtoADC!A$30)+(DegCtoADC!A$30-DegCtoADC!A$29)*(A90-A$4)/(DegCtoADC!F$30-DegCtoADC!F$29)</f>
        <v>115.32344919248536</v>
      </c>
    </row>
    <row r="91" spans="1:2" ht="12.75">
      <c r="A91" s="4">
        <f>A90+1</f>
        <v>613</v>
      </c>
      <c r="B91" s="4">
        <f>(DegCtoADC!A$30)+(DegCtoADC!A$30-DegCtoADC!A$29)*(A91-A$4)/(DegCtoADC!F$30-DegCtoADC!F$29)</f>
        <v>115.50162883425844</v>
      </c>
    </row>
    <row r="92" spans="1:2" ht="12.75">
      <c r="A92" s="4">
        <f>A91+1</f>
        <v>614</v>
      </c>
      <c r="B92" s="4">
        <f>(DegCtoADC!A$30)+(DegCtoADC!A$30-DegCtoADC!A$29)*(A92-A$4)/(DegCtoADC!F$30-DegCtoADC!F$29)</f>
        <v>115.67980847603152</v>
      </c>
    </row>
    <row r="93" spans="1:2" ht="12.75">
      <c r="A93" s="4">
        <f>A92+1</f>
        <v>615</v>
      </c>
      <c r="B93" s="4">
        <f>(DegCtoADC!A$30)+(DegCtoADC!A$30-DegCtoADC!A$29)*(A93-A$4)/(DegCtoADC!F$30-DegCtoADC!F$29)</f>
        <v>115.85798811780461</v>
      </c>
    </row>
    <row r="94" spans="1:2" ht="12.75">
      <c r="A94" s="4">
        <f>A93+1</f>
        <v>616</v>
      </c>
      <c r="B94" s="4">
        <f>(DegCtoADC!A$30)+(DegCtoADC!A$30-DegCtoADC!A$29)*(A94-A$4)/(DegCtoADC!F$30-DegCtoADC!F$29)</f>
        <v>116.0361677595777</v>
      </c>
    </row>
    <row r="95" spans="1:2" ht="12.75">
      <c r="A95" s="4">
        <f>A94+1</f>
        <v>617</v>
      </c>
      <c r="B95" s="4">
        <f>(DegCtoADC!A$30)+(DegCtoADC!A$30-DegCtoADC!A$29)*(A95-A$4)/(DegCtoADC!F$30-DegCtoADC!F$29)</f>
        <v>116.21434740135078</v>
      </c>
    </row>
    <row r="96" spans="1:2" ht="12.75">
      <c r="A96" s="4">
        <f>A95+1</f>
        <v>618</v>
      </c>
      <c r="B96" s="4">
        <f>(DegCtoADC!A$30)+(DegCtoADC!A$30-DegCtoADC!A$29)*(A96-A$4)/(DegCtoADC!F$30-DegCtoADC!F$29)</f>
        <v>116.39252704312386</v>
      </c>
    </row>
    <row r="97" spans="1:2" ht="12.75">
      <c r="A97" s="4">
        <f>A96+1</f>
        <v>619</v>
      </c>
      <c r="B97" s="4">
        <f>(DegCtoADC!A$30)+(DegCtoADC!A$30-DegCtoADC!A$29)*(A97-A$4)/(DegCtoADC!F$30-DegCtoADC!F$29)</f>
        <v>116.57070668489695</v>
      </c>
    </row>
    <row r="98" spans="1:2" ht="12.75">
      <c r="A98" s="4">
        <f>A97+1</f>
        <v>620</v>
      </c>
      <c r="B98" s="4">
        <f>(DegCtoADC!A$30)+(DegCtoADC!A$30-DegCtoADC!A$29)*(A98-A$4)/(DegCtoADC!F$30-DegCtoADC!F$29)</f>
        <v>116.74888632667003</v>
      </c>
    </row>
    <row r="99" spans="1:2" ht="12.75">
      <c r="A99" s="4">
        <f>A98+1</f>
        <v>621</v>
      </c>
      <c r="B99" s="4">
        <f>(DegCtoADC!A$30)+(DegCtoADC!A$30-DegCtoADC!A$29)*(A99-A$4)/(DegCtoADC!F$30-DegCtoADC!F$29)</f>
        <v>116.92706596844312</v>
      </c>
    </row>
    <row r="100" spans="1:2" ht="12.75">
      <c r="A100" s="4">
        <f>A99+1</f>
        <v>622</v>
      </c>
      <c r="B100" s="4">
        <f>(DegCtoADC!A$30)+(DegCtoADC!A$30-DegCtoADC!A$29)*(A100-A$4)/(DegCtoADC!F$30-DegCtoADC!F$29)</f>
        <v>117.10524561021622</v>
      </c>
    </row>
    <row r="101" spans="1:2" ht="12.75">
      <c r="A101" s="4">
        <f>A100+1</f>
        <v>623</v>
      </c>
      <c r="B101" s="4">
        <f>(DegCtoADC!A$30)+(DegCtoADC!A$30-DegCtoADC!A$29)*(A101-A$4)/(DegCtoADC!F$30-DegCtoADC!F$29)</f>
        <v>117.2834252519893</v>
      </c>
    </row>
    <row r="102" spans="1:2" ht="12.75">
      <c r="A102" s="4">
        <f>A101+1</f>
        <v>624</v>
      </c>
      <c r="B102" s="4">
        <f>(DegCtoADC!A$30)+(DegCtoADC!A$30-DegCtoADC!A$29)*(A102-A$4)/(DegCtoADC!F$30-DegCtoADC!F$29)</f>
        <v>117.46160489376238</v>
      </c>
    </row>
    <row r="103" spans="1:2" ht="12.75">
      <c r="A103" s="4">
        <f>A102+1</f>
        <v>625</v>
      </c>
      <c r="B103" s="4">
        <f>(DegCtoADC!A$30)+(DegCtoADC!A$30-DegCtoADC!A$29)*(A103-A$4)/(DegCtoADC!F$30-DegCtoADC!F$29)</f>
        <v>117.63978453553547</v>
      </c>
    </row>
    <row r="104" spans="1:2" ht="12.75">
      <c r="A104" s="4">
        <f>A103+1</f>
        <v>626</v>
      </c>
      <c r="B104" s="4">
        <f>(DegCtoADC!A$30)+(DegCtoADC!A$30-DegCtoADC!A$29)*(A104-A$4)/(DegCtoADC!F$30-DegCtoADC!F$29)</f>
        <v>117.81796417730855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M McComas</dc:creator>
  <cp:keywords/>
  <dc:description/>
  <cp:lastModifiedBy>Paul Schoen</cp:lastModifiedBy>
  <cp:lastPrinted>2000-02-08T02:40:47Z</cp:lastPrinted>
  <dcterms:created xsi:type="dcterms:W3CDTF">2000-02-08T00:16:34Z</dcterms:created>
  <dcterms:modified xsi:type="dcterms:W3CDTF">2017-07-06T00:58:46Z</dcterms:modified>
  <cp:category/>
  <cp:version/>
  <cp:contentType/>
  <cp:contentStatus/>
  <cp:revision>15</cp:revision>
</cp:coreProperties>
</file>