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2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<sst xmlns="http://schemas.openxmlformats.org/spreadsheetml/2006/main" count="19" uniqueCount="17">
  <si>
    <t>Transformer Overload</t>
  </si>
  <si>
    <t>Temp = (P/A)^0.833</t>
  </si>
  <si>
    <t>Inc_Temp = (Target_temp-Temp)*(Incr/MaxOnTime)</t>
  </si>
  <si>
    <t>Length(cm)</t>
  </si>
  <si>
    <t>Temp = Last_temp + Incr_Temp</t>
  </si>
  <si>
    <t>Width(cm)</t>
  </si>
  <si>
    <t>Height(cm)</t>
  </si>
  <si>
    <t>Area</t>
  </si>
  <si>
    <t>Watts</t>
  </si>
  <si>
    <t>Degrees C</t>
  </si>
  <si>
    <t>Increment</t>
  </si>
  <si>
    <t>Ambient</t>
  </si>
  <si>
    <t>MaxOnTime</t>
  </si>
  <si>
    <t>FudgeFactors</t>
  </si>
  <si>
    <t>Time(sec)</t>
  </si>
  <si>
    <t>Inc_Temp</t>
  </si>
  <si>
    <t>Target_Temp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</si>
</sst>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GENERAL"/>
  </numFmts>
  <fonts count="5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3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0" fillId="0" borderId="0" xfId="0" applyFont="1" applyAlignment="1">
      <alignment/>
    </xf>
    <xf numFmtId="164" fontId="2" fillId="0" borderId="0" xfId="0" applyFont="1" applyAlignment="1">
      <alignment horizontal="right"/>
    </xf>
    <xf numFmtId="165" fontId="0" fillId="0" borderId="0" xfId="0" applyNumberFormat="1" applyAlignment="1">
      <alignment/>
    </xf>
    <xf numFmtId="164" fontId="0" fillId="0" borderId="0" xfId="0" applyFont="1" applyAlignment="1">
      <alignment horizontal="right"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420E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Transformer Overload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Sheet1!$B$10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Sheet1!$A$11:$A$79</c:f>
              <c:numCache/>
            </c:numRef>
          </c:xVal>
          <c:yVal>
            <c:numRef>
              <c:f>Sheet1!$B$11:$B$79</c:f>
              <c:numCache/>
            </c:numRef>
          </c:yVal>
          <c:smooth val="1"/>
        </c:ser>
        <c:ser>
          <c:idx val="1"/>
          <c:order val="1"/>
          <c:tx>
            <c:strRef>
              <c:f>Sheet1!$C$10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xVal>
            <c:numRef>
              <c:f>Sheet1!$A$11:$A$79</c:f>
              <c:numCache/>
            </c:numRef>
          </c:xVal>
          <c:yVal>
            <c:numRef>
              <c:f>Sheet1!$C$11:$C$79</c:f>
              <c:numCache/>
            </c:numRef>
          </c:yVal>
          <c:smooth val="1"/>
        </c:ser>
        <c:ser>
          <c:idx val="2"/>
          <c:order val="2"/>
          <c:tx>
            <c:strRef>
              <c:f>Sheet1!$D$10</c:f>
            </c:strRef>
          </c:tx>
          <c:spPr>
            <a:ln w="38100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FFD320"/>
                </a:solidFill>
              </a:ln>
            </c:spPr>
          </c:marker>
          <c:xVal>
            <c:numRef>
              <c:f>Sheet1!$A$11:$A$79</c:f>
              <c:numCache/>
            </c:numRef>
          </c:xVal>
          <c:yVal>
            <c:numRef>
              <c:f>Sheet1!$D$11:$D$79</c:f>
              <c:numCache/>
            </c:numRef>
          </c:yVal>
          <c:smooth val="1"/>
        </c:ser>
        <c:axId val="12706262"/>
        <c:axId val="47247495"/>
      </c:scatterChart>
      <c:valAx>
        <c:axId val="127062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Seconds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7247495"/>
        <c:crossesAt val="0"/>
        <c:crossBetween val="midCat"/>
        <c:dispUnits/>
      </c:valAx>
      <c:valAx>
        <c:axId val="47247495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2706262"/>
        <c:crossesAt val="0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3</xdr:row>
      <xdr:rowOff>161925</xdr:rowOff>
    </xdr:from>
    <xdr:to>
      <xdr:col>12</xdr:col>
      <xdr:colOff>742950</xdr:colOff>
      <xdr:row>33</xdr:row>
      <xdr:rowOff>57150</xdr:rowOff>
    </xdr:to>
    <xdr:graphicFrame>
      <xdr:nvGraphicFramePr>
        <xdr:cNvPr id="1" name="Chart 1"/>
        <xdr:cNvGraphicFramePr/>
      </xdr:nvGraphicFramePr>
      <xdr:xfrm>
        <a:off x="5086350" y="647700"/>
        <a:ext cx="5362575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9"/>
  <sheetViews>
    <sheetView tabSelected="1" workbookViewId="0" topLeftCell="A10">
      <selection activeCell="C42" sqref="C42"/>
    </sheetView>
  </sheetViews>
  <sheetFormatPr defaultColWidth="12.57421875" defaultRowHeight="12.75"/>
  <cols>
    <col min="1" max="1" width="16.28125" style="0" customWidth="1"/>
    <col min="2" max="2" width="11.57421875" style="0" customWidth="1"/>
    <col min="3" max="3" width="13.57421875" style="0" customWidth="1"/>
    <col min="4" max="4" width="11.57421875" style="0" customWidth="1"/>
    <col min="5" max="5" width="12.7109375" style="0" customWidth="1"/>
    <col min="6" max="6" width="10.421875" style="0" customWidth="1"/>
    <col min="7" max="16384" width="11.57421875" style="0" customWidth="1"/>
  </cols>
  <sheetData>
    <row r="1" spans="1:4" ht="12.75">
      <c r="A1" s="1" t="s">
        <v>0</v>
      </c>
      <c r="B1" s="1"/>
      <c r="C1" s="1"/>
      <c r="D1" s="2" t="s">
        <v>1</v>
      </c>
    </row>
    <row r="2" spans="1:4" ht="12.75">
      <c r="A2" s="2"/>
      <c r="B2" s="2"/>
      <c r="C2" s="3"/>
      <c r="D2" t="s">
        <v>2</v>
      </c>
    </row>
    <row r="3" spans="1:4" ht="12.75">
      <c r="A3" s="4" t="s">
        <v>3</v>
      </c>
      <c r="B3" s="2">
        <v>15</v>
      </c>
      <c r="D3" t="s">
        <v>4</v>
      </c>
    </row>
    <row r="4" spans="1:4" ht="12.75">
      <c r="A4" s="4" t="s">
        <v>5</v>
      </c>
      <c r="B4" s="2">
        <v>15</v>
      </c>
      <c r="C4" s="3"/>
      <c r="D4" s="4"/>
    </row>
    <row r="5" spans="1:4" ht="12.75">
      <c r="A5" s="4" t="s">
        <v>6</v>
      </c>
      <c r="B5" s="2">
        <v>10</v>
      </c>
      <c r="C5" s="4" t="s">
        <v>7</v>
      </c>
      <c r="D5" s="4">
        <f>B3*B4*B5</f>
        <v>2250</v>
      </c>
    </row>
    <row r="6" spans="1:4" ht="12.75">
      <c r="A6" s="4" t="s">
        <v>8</v>
      </c>
      <c r="B6" s="2">
        <v>200</v>
      </c>
      <c r="C6" s="4" t="s">
        <v>9</v>
      </c>
      <c r="D6" s="4">
        <f>($B$6/($D$5/1000))^0.833</f>
        <v>42.01360507667685</v>
      </c>
    </row>
    <row r="7" spans="1:4" ht="12.75">
      <c r="A7" s="4" t="s">
        <v>10</v>
      </c>
      <c r="B7" s="2">
        <v>30</v>
      </c>
      <c r="C7" s="4" t="s">
        <v>11</v>
      </c>
      <c r="D7" s="4">
        <v>25</v>
      </c>
    </row>
    <row r="8" spans="1:5" ht="12.75">
      <c r="A8" s="4" t="s">
        <v>12</v>
      </c>
      <c r="B8" s="2">
        <v>300</v>
      </c>
      <c r="C8" s="4" t="s">
        <v>13</v>
      </c>
      <c r="D8" s="4">
        <v>3</v>
      </c>
      <c r="E8">
        <v>0.2</v>
      </c>
    </row>
    <row r="9" spans="1:4" ht="12.75">
      <c r="A9" s="4"/>
      <c r="B9" s="2"/>
      <c r="C9" s="2"/>
      <c r="D9" s="4"/>
    </row>
    <row r="10" spans="1:5" ht="12.75">
      <c r="A10" s="4" t="s">
        <v>14</v>
      </c>
      <c r="B10" s="4" t="s">
        <v>8</v>
      </c>
      <c r="C10" s="4" t="s">
        <v>9</v>
      </c>
      <c r="D10" s="4" t="s">
        <v>15</v>
      </c>
      <c r="E10" s="2" t="s">
        <v>16</v>
      </c>
    </row>
    <row r="11" spans="1:5" ht="12.75">
      <c r="A11">
        <v>0</v>
      </c>
      <c r="B11">
        <v>500</v>
      </c>
      <c r="C11" s="5">
        <f>$D$7</f>
        <v>25</v>
      </c>
      <c r="D11" s="6">
        <f>IF((E11&gt;C11),$D$8*(E11-C11)*($B$7/$B$8),$E$8*$D$8*(E11-C11)*($B$7/$B$8))</f>
        <v>27.039286704396524</v>
      </c>
      <c r="E11" s="7">
        <f>$D$7+(B11/($D$5/1000))^0.833</f>
        <v>115.13095568132175</v>
      </c>
    </row>
    <row r="12" spans="1:5" ht="12.75">
      <c r="A12" s="7">
        <f>A11+$B$7</f>
        <v>30</v>
      </c>
      <c r="B12">
        <v>500</v>
      </c>
      <c r="C12" s="5">
        <f>C11+D11</f>
        <v>52.039286704396524</v>
      </c>
      <c r="D12" s="6">
        <f>IF((E12&gt;C12),$D$8*(E12-C12)*($B$7/$B$8),$E$8*$D$8*(E12-C12)*($B$7/$B$8))</f>
        <v>18.92750069307757</v>
      </c>
      <c r="E12" s="7">
        <f>$D$7+(B12/($D$5/1000))^0.833</f>
        <v>115.13095568132175</v>
      </c>
    </row>
    <row r="13" spans="1:5" ht="12.75">
      <c r="A13" s="7">
        <f>A12+$B$7</f>
        <v>60</v>
      </c>
      <c r="B13">
        <v>500</v>
      </c>
      <c r="C13" s="5">
        <f>C12+D12</f>
        <v>70.96678739747409</v>
      </c>
      <c r="D13" s="6">
        <f>IF((E13&gt;C13),$D$8*(E13-C13)*($B$7/$B$8),$E$8*$D$8*(E13-C13)*($B$7/$B$8))</f>
        <v>13.249250485154299</v>
      </c>
      <c r="E13" s="7">
        <f>$D$7+(B13/($D$5/1000))^0.833</f>
        <v>115.13095568132175</v>
      </c>
    </row>
    <row r="14" spans="1:5" ht="12.75">
      <c r="A14" s="7">
        <f>A13+$B$7</f>
        <v>90</v>
      </c>
      <c r="B14">
        <v>500</v>
      </c>
      <c r="C14" s="5">
        <f>C13+D13</f>
        <v>84.2160378826284</v>
      </c>
      <c r="D14" s="6">
        <f>IF((E14&gt;C14),$D$8*(E14-C14)*($B$7/$B$8),$E$8*$D$8*(E14-C14)*($B$7/$B$8))</f>
        <v>9.274475339608006</v>
      </c>
      <c r="E14" s="7">
        <f>$D$7+(B14/($D$5/1000))^0.833</f>
        <v>115.13095568132175</v>
      </c>
    </row>
    <row r="15" spans="1:5" ht="12.75">
      <c r="A15" s="7">
        <f>A14+$B$7</f>
        <v>120</v>
      </c>
      <c r="B15">
        <v>500</v>
      </c>
      <c r="C15" s="5">
        <f>C14+D14</f>
        <v>93.4905132222364</v>
      </c>
      <c r="D15" s="6">
        <f>IF((E15&gt;C15),$D$8*(E15-C15)*($B$7/$B$8),$E$8*$D$8*(E15-C15)*($B$7/$B$8))</f>
        <v>6.492132737725605</v>
      </c>
      <c r="E15" s="7">
        <f>$D$7+(B15/($D$5/1000))^0.833</f>
        <v>115.13095568132175</v>
      </c>
    </row>
    <row r="16" spans="1:5" ht="12.75">
      <c r="A16" s="7">
        <f>A15+$B$7</f>
        <v>150</v>
      </c>
      <c r="B16">
        <v>500</v>
      </c>
      <c r="C16" s="5">
        <f>C15+D15</f>
        <v>99.98264595996201</v>
      </c>
      <c r="D16" s="6">
        <f>IF((E16&gt;C16),$D$8*(E16-C16)*($B$7/$B$8),$E$8*$D$8*(E16-C16)*($B$7/$B$8))</f>
        <v>4.544492916407921</v>
      </c>
      <c r="E16" s="7">
        <f>$D$7+(B16/($D$5/1000))^0.833</f>
        <v>115.13095568132175</v>
      </c>
    </row>
    <row r="17" spans="1:5" ht="12.75">
      <c r="A17" s="7">
        <f>A16+$B$7</f>
        <v>180</v>
      </c>
      <c r="B17">
        <v>500</v>
      </c>
      <c r="C17" s="5">
        <f>C16+D16</f>
        <v>104.52713887636993</v>
      </c>
      <c r="D17" s="6">
        <f>IF((E17&gt;C17),$D$8*(E17-C17)*($B$7/$B$8),$E$8*$D$8*(E17-C17)*($B$7/$B$8))</f>
        <v>3.181145041485546</v>
      </c>
      <c r="E17" s="7">
        <f>$D$7+(B17/($D$5/1000))^0.833</f>
        <v>115.13095568132175</v>
      </c>
    </row>
    <row r="18" spans="1:5" ht="12.75">
      <c r="A18" s="7">
        <f>A17+$B$7</f>
        <v>210</v>
      </c>
      <c r="B18">
        <v>500</v>
      </c>
      <c r="C18" s="5">
        <f>C17+D17</f>
        <v>107.70828391785548</v>
      </c>
      <c r="D18" s="6">
        <f>IF((E18&gt;C18),$D$8*(E18-C18)*($B$7/$B$8),$E$8*$D$8*(E18-C18)*($B$7/$B$8))</f>
        <v>2.226801529039881</v>
      </c>
      <c r="E18" s="7">
        <f>$D$7+(B18/($D$5/1000))^0.833</f>
        <v>115.13095568132175</v>
      </c>
    </row>
    <row r="19" spans="1:5" ht="12.75">
      <c r="A19" s="7">
        <f>A18+$B$7</f>
        <v>240</v>
      </c>
      <c r="B19">
        <v>500</v>
      </c>
      <c r="C19" s="5">
        <f>C18+D18</f>
        <v>109.93508544689536</v>
      </c>
      <c r="D19" s="6">
        <f>IF((E19&gt;C19),$D$8*(E19-C19)*($B$7/$B$8),$E$8*$D$8*(E19-C19)*($B$7/$B$8))</f>
        <v>1.5587610703279182</v>
      </c>
      <c r="E19" s="7">
        <f>$D$7+(B19/($D$5/1000))^0.833</f>
        <v>115.13095568132175</v>
      </c>
    </row>
    <row r="20" spans="1:5" ht="12.75">
      <c r="A20" s="7">
        <f>A19+$B$7</f>
        <v>270</v>
      </c>
      <c r="B20">
        <v>500</v>
      </c>
      <c r="C20" s="5">
        <f>C19+D19</f>
        <v>111.49384651722328</v>
      </c>
      <c r="D20" s="6">
        <f>IF((E20&gt;C20),$D$8*(E20-C20)*($B$7/$B$8),$E$8*$D$8*(E20-C20)*($B$7/$B$8))</f>
        <v>1.0911327492295428</v>
      </c>
      <c r="E20" s="7">
        <f>$D$7+(B20/($D$5/1000))^0.833</f>
        <v>115.13095568132175</v>
      </c>
    </row>
    <row r="21" spans="1:5" ht="12.75">
      <c r="A21" s="7">
        <f>A20+$B$7</f>
        <v>300</v>
      </c>
      <c r="B21">
        <v>500</v>
      </c>
      <c r="C21" s="5">
        <f>C20+D20</f>
        <v>112.58497926645282</v>
      </c>
      <c r="D21" s="6">
        <f>IF((E21&gt;C21),$D$8*(E21-C21)*($B$7/$B$8),$E$8*$D$8*(E21-C21)*($B$7/$B$8))</f>
        <v>0.7637929244606796</v>
      </c>
      <c r="E21" s="7">
        <f>$D$7+(B21/($D$5/1000))^0.833</f>
        <v>115.13095568132175</v>
      </c>
    </row>
    <row r="22" spans="1:5" ht="12.75">
      <c r="A22" s="7">
        <f>A21+$B$7</f>
        <v>330</v>
      </c>
      <c r="B22">
        <v>100</v>
      </c>
      <c r="C22" s="5">
        <f>C21+D21</f>
        <v>113.3487721909135</v>
      </c>
      <c r="D22" s="6">
        <f>IF((E22&gt;C22),$D$8*(E22-C22)*($B$7/$B$8),$E$8*$D$8*(E22-C22)*($B$7/$B$8))</f>
        <v>-3.885839098311042</v>
      </c>
      <c r="E22" s="7">
        <f>$D$7+(B22/($D$5/1000))^0.833</f>
        <v>48.584787219062804</v>
      </c>
    </row>
    <row r="23" spans="1:5" ht="12.75">
      <c r="A23" s="7">
        <f>A22+$B$7</f>
        <v>360</v>
      </c>
      <c r="B23">
        <v>100</v>
      </c>
      <c r="C23" s="5">
        <f>C22+D22</f>
        <v>109.46293309260246</v>
      </c>
      <c r="D23" s="6">
        <f>IF((E23&gt;C23),$D$8*(E23-C23)*($B$7/$B$8),$E$8*$D$8*(E23-C23)*($B$7/$B$8))</f>
        <v>-3.6526887524123794</v>
      </c>
      <c r="E23" s="7">
        <f>$D$7+(B23/($D$5/1000))^0.833</f>
        <v>48.584787219062804</v>
      </c>
    </row>
    <row r="24" spans="1:5" ht="12.75">
      <c r="A24" s="7">
        <f>A23+$B$7</f>
        <v>390</v>
      </c>
      <c r="B24">
        <v>100</v>
      </c>
      <c r="C24" s="5">
        <f>C23+D23</f>
        <v>105.81024434019008</v>
      </c>
      <c r="D24" s="6">
        <f>IF((E24&gt;C24),$D$8*(E24-C24)*($B$7/$B$8),$E$8*$D$8*(E24-C24)*($B$7/$B$8))</f>
        <v>-3.4335274272676375</v>
      </c>
      <c r="E24" s="7">
        <f>$D$7+(B24/($D$5/1000))^0.833</f>
        <v>48.584787219062804</v>
      </c>
    </row>
    <row r="25" spans="1:5" ht="12.75">
      <c r="A25" s="7">
        <f>A24+$B$7</f>
        <v>420</v>
      </c>
      <c r="B25">
        <v>100</v>
      </c>
      <c r="C25" s="5">
        <f>C24+D24</f>
        <v>102.37671691292245</v>
      </c>
      <c r="D25" s="6">
        <f>IF((E25&gt;C25),$D$8*(E25-C25)*($B$7/$B$8),$E$8*$D$8*(E25-C25)*($B$7/$B$8))</f>
        <v>-3.2275157816315794</v>
      </c>
      <c r="E25" s="7">
        <f>$D$7+(B25/($D$5/1000))^0.833</f>
        <v>48.584787219062804</v>
      </c>
    </row>
    <row r="26" spans="1:5" ht="12.75">
      <c r="A26" s="7">
        <f>A25+$B$7</f>
        <v>450</v>
      </c>
      <c r="B26">
        <v>100</v>
      </c>
      <c r="C26" s="5">
        <f>C25+D25</f>
        <v>99.14920113129087</v>
      </c>
      <c r="D26" s="6">
        <f>IF((E26&gt;C26),$D$8*(E26-C26)*($B$7/$B$8),$E$8*$D$8*(E26-C26)*($B$7/$B$8))</f>
        <v>-3.0338648347336843</v>
      </c>
      <c r="E26" s="7">
        <f>$D$7+(B26/($D$5/1000))^0.833</f>
        <v>48.584787219062804</v>
      </c>
    </row>
    <row r="27" spans="1:5" ht="12.75">
      <c r="A27" s="7">
        <f>A26+$B$7</f>
        <v>480</v>
      </c>
      <c r="B27">
        <v>100</v>
      </c>
      <c r="C27" s="5">
        <f>C26+D26</f>
        <v>96.11533629655719</v>
      </c>
      <c r="D27" s="6">
        <f>IF((E27&gt;C27),$D$8*(E27-C27)*($B$7/$B$8),$E$8*$D$8*(E27-C27)*($B$7/$B$8))</f>
        <v>-2.8518329446496637</v>
      </c>
      <c r="E27" s="7">
        <f>$D$7+(B27/($D$5/1000))^0.833</f>
        <v>48.584787219062804</v>
      </c>
    </row>
    <row r="28" spans="1:5" ht="12.75">
      <c r="A28" s="7">
        <f>A27+$B$7</f>
        <v>510</v>
      </c>
      <c r="B28">
        <v>100</v>
      </c>
      <c r="C28" s="5">
        <f>C27+D27</f>
        <v>93.26350335190753</v>
      </c>
      <c r="D28" s="6">
        <f>IF((E28&gt;C28),$D$8*(E28-C28)*($B$7/$B$8),$E$8*$D$8*(E28-C28)*($B$7/$B$8))</f>
        <v>-2.6807229679706843</v>
      </c>
      <c r="E28" s="7">
        <f>$D$7+(B28/($D$5/1000))^0.833</f>
        <v>48.584787219062804</v>
      </c>
    </row>
    <row r="29" spans="1:5" ht="12.75">
      <c r="A29" s="7">
        <f>A28+$B$7</f>
        <v>540</v>
      </c>
      <c r="B29">
        <v>100</v>
      </c>
      <c r="C29" s="5">
        <f>C28+D28</f>
        <v>90.58278038393685</v>
      </c>
      <c r="D29" s="6">
        <f>IF((E29&gt;C29),$D$8*(E29-C29)*($B$7/$B$8),$E$8*$D$8*(E29-C29)*($B$7/$B$8))</f>
        <v>-2.5198795898924433</v>
      </c>
      <c r="E29" s="7">
        <f>$D$7+(B29/($D$5/1000))^0.833</f>
        <v>48.584787219062804</v>
      </c>
    </row>
    <row r="30" spans="1:5" ht="12.75">
      <c r="A30" s="7">
        <f>A29+$B$7</f>
        <v>570</v>
      </c>
      <c r="B30">
        <v>100</v>
      </c>
      <c r="C30" s="5">
        <f>C29+D29</f>
        <v>88.06290079404441</v>
      </c>
      <c r="D30" s="6">
        <f>IF((E30&gt;C30),$D$8*(E30-C30)*($B$7/$B$8),$E$8*$D$8*(E30-C30)*($B$7/$B$8))</f>
        <v>-2.3686868144988966</v>
      </c>
      <c r="E30" s="7">
        <f>$D$7+(B30/($D$5/1000))^0.833</f>
        <v>48.584787219062804</v>
      </c>
    </row>
    <row r="31" spans="1:5" ht="12.75">
      <c r="A31" s="7">
        <f>A30+$B$7</f>
        <v>600</v>
      </c>
      <c r="B31">
        <v>100</v>
      </c>
      <c r="C31" s="5">
        <f>C30+D30</f>
        <v>85.69421397954551</v>
      </c>
      <c r="D31" s="6">
        <f>IF((E31&gt;C31),$D$8*(E31-C31)*($B$7/$B$8),$E$8*$D$8*(E31-C31)*($B$7/$B$8))</f>
        <v>-2.2265656056289624</v>
      </c>
      <c r="E31" s="7">
        <f>$D$7+(B31/($D$5/1000))^0.833</f>
        <v>48.584787219062804</v>
      </c>
    </row>
    <row r="32" spans="1:5" ht="12.75">
      <c r="A32" s="7">
        <f>A31+$B$7</f>
        <v>630</v>
      </c>
      <c r="B32">
        <v>100</v>
      </c>
      <c r="C32" s="5">
        <f>C31+D31</f>
        <v>83.46764837391655</v>
      </c>
      <c r="D32" s="6">
        <f>IF((E32&gt;C32),$D$8*(E32-C32)*($B$7/$B$8),$E$8*$D$8*(E32-C32)*($B$7/$B$8))</f>
        <v>-2.092971669291225</v>
      </c>
      <c r="E32" s="7">
        <f>$D$7+(B32/($D$5/1000))^0.833</f>
        <v>48.584787219062804</v>
      </c>
    </row>
    <row r="33" spans="1:5" ht="12.75">
      <c r="A33" s="7">
        <f>A32+$B$7</f>
        <v>660</v>
      </c>
      <c r="B33">
        <v>100</v>
      </c>
      <c r="C33" s="5">
        <f>C32+D32</f>
        <v>81.37467670462532</v>
      </c>
      <c r="D33" s="6">
        <f>IF((E33&gt;C33),$D$8*(E33-C33)*($B$7/$B$8),$E$8*$D$8*(E33-C33)*($B$7/$B$8))</f>
        <v>-1.967393369133751</v>
      </c>
      <c r="E33" s="7">
        <f>$D$7+(B33/($D$5/1000))^0.833</f>
        <v>48.584787219062804</v>
      </c>
    </row>
    <row r="34" spans="1:5" ht="12.75">
      <c r="A34" s="7">
        <f>A33+$B$7</f>
        <v>690</v>
      </c>
      <c r="B34">
        <v>100</v>
      </c>
      <c r="C34" s="5">
        <f>C33+D33</f>
        <v>79.40728333549157</v>
      </c>
      <c r="D34" s="6">
        <f>IF((E34&gt;C34),$D$8*(E34-C34)*($B$7/$B$8),$E$8*$D$8*(E34-C34)*($B$7/$B$8))</f>
        <v>-1.8493497669857264</v>
      </c>
      <c r="E34" s="7">
        <f>$D$7+(B34/($D$5/1000))^0.833</f>
        <v>48.584787219062804</v>
      </c>
    </row>
    <row r="35" spans="1:5" ht="12.75">
      <c r="A35" s="7">
        <f>A34+$B$7</f>
        <v>720</v>
      </c>
      <c r="B35">
        <v>100</v>
      </c>
      <c r="C35" s="5">
        <f>C34+D34</f>
        <v>77.55793356850585</v>
      </c>
      <c r="D35" s="6">
        <f>IF((E35&gt;C35),$D$8*(E35-C35)*($B$7/$B$8),$E$8*$D$8*(E35-C35)*($B$7/$B$8))</f>
        <v>-1.738388780966583</v>
      </c>
      <c r="E35" s="7">
        <f>$D$7+(B35/($D$5/1000))^0.833</f>
        <v>48.584787219062804</v>
      </c>
    </row>
    <row r="36" spans="1:5" ht="12.75">
      <c r="A36" s="7">
        <f>A35+$B$7</f>
        <v>750</v>
      </c>
      <c r="B36">
        <v>100</v>
      </c>
      <c r="C36" s="5">
        <f>C35+D35</f>
        <v>75.81954478753926</v>
      </c>
      <c r="D36" s="6">
        <f>IF((E36&gt;C36),$D$8*(E36-C36)*($B$7/$B$8),$E$8*$D$8*(E36-C36)*($B$7/$B$8))</f>
        <v>-1.6340854541085876</v>
      </c>
      <c r="E36" s="7">
        <f>$D$7+(B36/($D$5/1000))^0.833</f>
        <v>48.584787219062804</v>
      </c>
    </row>
    <row r="37" spans="1:5" ht="12.75">
      <c r="A37" s="7">
        <f>A36+$B$7</f>
        <v>780</v>
      </c>
      <c r="B37">
        <v>100</v>
      </c>
      <c r="C37" s="5">
        <f>C36+D36</f>
        <v>74.18545933343067</v>
      </c>
      <c r="D37" s="6">
        <f>IF((E37&gt;C37),$D$8*(E37-C37)*($B$7/$B$8),$E$8*$D$8*(E37-C37)*($B$7/$B$8))</f>
        <v>-1.5360403268620724</v>
      </c>
      <c r="E37" s="7">
        <f>$D$7+(B37/($D$5/1000))^0.833</f>
        <v>48.584787219062804</v>
      </c>
    </row>
    <row r="38" spans="1:5" ht="12.75">
      <c r="A38" s="7">
        <f>A37+$B$7</f>
        <v>810</v>
      </c>
      <c r="B38">
        <v>100</v>
      </c>
      <c r="C38" s="5">
        <f>C37+D37</f>
        <v>72.64941900656859</v>
      </c>
      <c r="D38" s="6">
        <f>IF((E38&gt;C38),$D$8*(E38-C38)*($B$7/$B$8),$E$8*$D$8*(E38-C38)*($B$7/$B$8))</f>
        <v>-1.4438779072503476</v>
      </c>
      <c r="E38" s="7">
        <f>$D$7+(B38/($D$5/1000))^0.833</f>
        <v>48.584787219062804</v>
      </c>
    </row>
    <row r="39" spans="1:5" ht="12.75">
      <c r="A39" s="7">
        <f>A38+$B$7</f>
        <v>840</v>
      </c>
      <c r="B39">
        <v>100</v>
      </c>
      <c r="C39" s="5">
        <f>C38+D38</f>
        <v>71.20554109931824</v>
      </c>
      <c r="D39" s="6">
        <f>IF((E39&gt;C39),$D$8*(E39-C39)*($B$7/$B$8),$E$8*$D$8*(E39-C39)*($B$7/$B$8))</f>
        <v>-1.3572452328153264</v>
      </c>
      <c r="E39" s="7">
        <f>$D$7+(B39/($D$5/1000))^0.833</f>
        <v>48.584787219062804</v>
      </c>
    </row>
    <row r="40" spans="1:5" ht="12.75">
      <c r="A40" s="7">
        <f>A39+$B$7</f>
        <v>870</v>
      </c>
      <c r="B40">
        <v>100</v>
      </c>
      <c r="C40" s="5">
        <f>C39+D39</f>
        <v>69.84829586650291</v>
      </c>
      <c r="D40" s="6">
        <f>IF((E40&gt;C40),$D$8*(E40-C40)*($B$7/$B$8),$E$8*$D$8*(E40-C40)*($B$7/$B$8))</f>
        <v>-1.2758105188464066</v>
      </c>
      <c r="E40" s="7">
        <f>$D$7+(B40/($D$5/1000))^0.833</f>
        <v>48.584787219062804</v>
      </c>
    </row>
    <row r="41" spans="1:5" ht="12.75">
      <c r="A41" s="7">
        <f>A40+$B$7</f>
        <v>900</v>
      </c>
      <c r="B41">
        <v>100</v>
      </c>
      <c r="C41" s="5">
        <f>C40+D40</f>
        <v>68.5724853476565</v>
      </c>
      <c r="D41" s="6">
        <f>IF((E41&gt;C41),$D$8*(E41-C41)*($B$7/$B$8),$E$8*$D$8*(E41-C41)*($B$7/$B$8))</f>
        <v>-1.1992618877156216</v>
      </c>
      <c r="E41" s="7">
        <f>$D$7+(B41/($D$5/1000))^0.833</f>
        <v>48.584787219062804</v>
      </c>
    </row>
    <row r="42" spans="1:5" ht="12.75">
      <c r="A42" s="7">
        <f>A41+$B$7</f>
        <v>930</v>
      </c>
      <c r="B42">
        <v>500</v>
      </c>
      <c r="C42" s="5">
        <f>C41+D41</f>
        <v>67.37322345994087</v>
      </c>
      <c r="D42" s="6">
        <f>IF((E42&gt;C42),$D$8*(E42-C42)*($B$7/$B$8),$E$8*$D$8*(E42-C42)*($B$7/$B$8))</f>
        <v>14.327319666414263</v>
      </c>
      <c r="E42" s="7">
        <f>$D$7+(B42/($D$5/1000))^0.833</f>
        <v>115.13095568132175</v>
      </c>
    </row>
    <row r="43" spans="1:5" ht="12.75">
      <c r="A43" s="7">
        <f>A42+$B$7</f>
        <v>960</v>
      </c>
      <c r="B43">
        <v>500</v>
      </c>
      <c r="C43" s="5">
        <f>C42+D42</f>
        <v>81.70054312635514</v>
      </c>
      <c r="D43" s="6">
        <f>IF((E43&gt;C43),$D$8*(E43-C43)*($B$7/$B$8),$E$8*$D$8*(E43-C43)*($B$7/$B$8))</f>
        <v>10.029123766489983</v>
      </c>
      <c r="E43" s="7">
        <f>$D$7+(B43/($D$5/1000))^0.833</f>
        <v>115.13095568132175</v>
      </c>
    </row>
    <row r="44" spans="1:5" ht="12.75">
      <c r="A44" s="7">
        <f>A43+$B$7</f>
        <v>990</v>
      </c>
      <c r="B44">
        <v>500</v>
      </c>
      <c r="C44" s="5">
        <f>C43+D43</f>
        <v>91.72966689284513</v>
      </c>
      <c r="D44" s="6">
        <f>IF((E44&gt;C44),$D$8*(E44-C44)*($B$7/$B$8),$E$8*$D$8*(E44-C44)*($B$7/$B$8))</f>
        <v>7.020386636542987</v>
      </c>
      <c r="E44" s="7">
        <f>$D$7+(B44/($D$5/1000))^0.833</f>
        <v>115.13095568132175</v>
      </c>
    </row>
    <row r="45" spans="1:5" ht="12.75">
      <c r="A45" s="7">
        <f>A44+$B$7</f>
        <v>1020</v>
      </c>
      <c r="B45">
        <v>0</v>
      </c>
      <c r="C45" s="5">
        <f>C44+D44</f>
        <v>98.75005352938811</v>
      </c>
      <c r="D45" s="6">
        <f>IF((E45&gt;C45),$D$8*(E45-C45)*($B$7/$B$8),$E$8*$D$8*(E45-C45)*($B$7/$B$8))</f>
        <v>-4.425003211763288</v>
      </c>
      <c r="E45" s="7">
        <f>$D$7+(B45/($D$5/1000))^0.833</f>
        <v>25</v>
      </c>
    </row>
    <row r="46" spans="1:5" ht="12.75">
      <c r="A46" s="7">
        <f>A45+$B$7</f>
        <v>1050</v>
      </c>
      <c r="B46">
        <v>0</v>
      </c>
      <c r="C46" s="5">
        <f>C45+D45</f>
        <v>94.32505031762483</v>
      </c>
      <c r="D46" s="6">
        <f>IF((E46&gt;C46),$D$8*(E46-C46)*($B$7/$B$8),$E$8*$D$8*(E46-C46)*($B$7/$B$8))</f>
        <v>-4.159503019057491</v>
      </c>
      <c r="E46" s="7">
        <f>$D$7+(B46/($D$5/1000))^0.833</f>
        <v>25</v>
      </c>
    </row>
    <row r="47" spans="1:5" ht="12.75">
      <c r="A47" s="7">
        <f>A46+$B$7</f>
        <v>1080</v>
      </c>
      <c r="B47">
        <v>0</v>
      </c>
      <c r="C47" s="5">
        <f>C46+D46</f>
        <v>90.16554729856733</v>
      </c>
      <c r="D47" s="6">
        <f>IF((E47&gt;C47),$D$8*(E47-C47)*($B$7/$B$8),$E$8*$D$8*(E47-C47)*($B$7/$B$8))</f>
        <v>-3.9099328379140403</v>
      </c>
      <c r="E47" s="7">
        <f>$D$7+(B47/($D$5/1000))^0.833</f>
        <v>25</v>
      </c>
    </row>
    <row r="48" spans="1:5" ht="12.75">
      <c r="A48" s="7">
        <f>A47+$B$7</f>
        <v>1110</v>
      </c>
      <c r="B48">
        <v>0</v>
      </c>
      <c r="C48" s="5">
        <f>C47+D47</f>
        <v>86.25561446065329</v>
      </c>
      <c r="D48" s="6">
        <f>IF((E48&gt;C48),$D$8*(E48-C48)*($B$7/$B$8),$E$8*$D$8*(E48-C48)*($B$7/$B$8))</f>
        <v>-3.675336867639198</v>
      </c>
      <c r="E48" s="7">
        <f>$D$7+(B48/($D$5/1000))^0.833</f>
        <v>25</v>
      </c>
    </row>
    <row r="49" spans="1:5" ht="12.75">
      <c r="A49" s="7">
        <f>A48+$B$7</f>
        <v>1140</v>
      </c>
      <c r="B49">
        <v>0</v>
      </c>
      <c r="C49" s="5">
        <f>C48+D48</f>
        <v>82.58027759301409</v>
      </c>
      <c r="D49" s="6">
        <f>IF((E49&gt;C49),$D$8*(E49-C49)*($B$7/$B$8),$E$8*$D$8*(E49-C49)*($B$7/$B$8))</f>
        <v>-3.4548166555808457</v>
      </c>
      <c r="E49" s="7">
        <f>$D$7+(B49/($D$5/1000))^0.833</f>
        <v>25</v>
      </c>
    </row>
    <row r="50" spans="1:5" ht="12.75">
      <c r="A50" s="7">
        <f>A49+$B$7</f>
        <v>1170</v>
      </c>
      <c r="B50">
        <v>0</v>
      </c>
      <c r="C50" s="5">
        <f>C49+D49</f>
        <v>79.12546093743325</v>
      </c>
      <c r="D50" s="6">
        <f>IF((E50&gt;C50),$D$8*(E50-C50)*($B$7/$B$8),$E$8*$D$8*(E50-C50)*($B$7/$B$8))</f>
        <v>-3.2475276562459956</v>
      </c>
      <c r="E50" s="7">
        <f>$D$7+(B50/($D$5/1000))^0.833</f>
        <v>25</v>
      </c>
    </row>
    <row r="51" spans="1:5" ht="12.75">
      <c r="A51" s="7">
        <f>A50+$B$7</f>
        <v>1200</v>
      </c>
      <c r="B51">
        <v>0</v>
      </c>
      <c r="C51" s="5">
        <f>C50+D50</f>
        <v>75.87793328118725</v>
      </c>
      <c r="D51" s="6">
        <f>IF((E51&gt;C51),$D$8*(E51-C51)*($B$7/$B$8),$E$8*$D$8*(E51-C51)*($B$7/$B$8))</f>
        <v>-3.0526759968712356</v>
      </c>
      <c r="E51" s="7">
        <f>$D$7+(B51/($D$5/1000))^0.833</f>
        <v>25</v>
      </c>
    </row>
    <row r="52" spans="1:5" ht="12.75">
      <c r="A52" s="7">
        <f>A51+$B$7</f>
        <v>1230</v>
      </c>
      <c r="B52">
        <v>0</v>
      </c>
      <c r="C52" s="5">
        <f>C51+D51</f>
        <v>72.82525728431602</v>
      </c>
      <c r="D52" s="6">
        <f>IF((E52&gt;C52),$D$8*(E52-C52)*($B$7/$B$8),$E$8*$D$8*(E52-C52)*($B$7/$B$8))</f>
        <v>-2.869515437058962</v>
      </c>
      <c r="E52" s="7">
        <f>$D$7+(B52/($D$5/1000))^0.833</f>
        <v>25</v>
      </c>
    </row>
    <row r="53" spans="1:5" ht="12.75">
      <c r="A53" s="7">
        <f>A52+$B$7</f>
        <v>1260</v>
      </c>
      <c r="B53">
        <v>0</v>
      </c>
      <c r="C53" s="5">
        <f>C52+D52</f>
        <v>69.95574184725706</v>
      </c>
      <c r="D53" s="6">
        <f>IF((E53&gt;C53),$D$8*(E53-C53)*($B$7/$B$8),$E$8*$D$8*(E53-C53)*($B$7/$B$8))</f>
        <v>-2.6973445108354244</v>
      </c>
      <c r="E53" s="7">
        <f>$D$7+(B53/($D$5/1000))^0.833</f>
        <v>25</v>
      </c>
    </row>
    <row r="54" spans="1:5" ht="12.75">
      <c r="A54" s="7">
        <f>A53+$B$7</f>
        <v>1290</v>
      </c>
      <c r="B54">
        <v>0</v>
      </c>
      <c r="C54" s="5">
        <f>C53+D53</f>
        <v>67.25839733642164</v>
      </c>
      <c r="D54" s="6">
        <f>IF((E54&gt;C54),$D$8*(E54-C54)*($B$7/$B$8),$E$8*$D$8*(E54-C54)*($B$7/$B$8))</f>
        <v>-2.535503840185299</v>
      </c>
      <c r="E54" s="7">
        <f>$D$7+(B54/($D$5/1000))^0.833</f>
        <v>25</v>
      </c>
    </row>
    <row r="55" spans="1:5" ht="12.75">
      <c r="A55" s="7">
        <f>A54+$B$7</f>
        <v>1320</v>
      </c>
      <c r="B55">
        <v>0</v>
      </c>
      <c r="C55" s="5">
        <f>C54+D54</f>
        <v>64.72289349623634</v>
      </c>
      <c r="D55" s="6">
        <f>IF((E55&gt;C55),$D$8*(E55-C55)*($B$7/$B$8),$E$8*$D$8*(E55-C55)*($B$7/$B$8))</f>
        <v>-2.3833736097741807</v>
      </c>
      <c r="E55" s="7">
        <f>$D$7+(B55/($D$5/1000))^0.833</f>
        <v>25</v>
      </c>
    </row>
    <row r="56" spans="1:5" ht="12.75">
      <c r="A56" s="7">
        <f>A55+$B$7</f>
        <v>1350</v>
      </c>
      <c r="B56">
        <v>0</v>
      </c>
      <c r="C56" s="5">
        <f>C55+D55</f>
        <v>62.339519886462156</v>
      </c>
      <c r="D56" s="6">
        <f>IF((E56&gt;C56),$D$8*(E56-C56)*($B$7/$B$8),$E$8*$D$8*(E56-C56)*($B$7/$B$8))</f>
        <v>-2.24037119318773</v>
      </c>
      <c r="E56" s="7">
        <f>$D$7+(B56/($D$5/1000))^0.833</f>
        <v>25</v>
      </c>
    </row>
    <row r="57" spans="1:5" ht="12.75">
      <c r="A57" s="7">
        <f>A56+$B$7</f>
        <v>1380</v>
      </c>
      <c r="B57">
        <v>0</v>
      </c>
      <c r="C57" s="5">
        <f>C56+D56</f>
        <v>60.09914869327443</v>
      </c>
      <c r="D57" s="6">
        <f>IF((E57&gt;C57),$D$8*(E57-C57)*($B$7/$B$8),$E$8*$D$8*(E57-C57)*($B$7/$B$8))</f>
        <v>-2.105948921596466</v>
      </c>
      <c r="E57" s="7">
        <f>$D$7+(B57/($D$5/1000))^0.833</f>
        <v>25</v>
      </c>
    </row>
    <row r="58" spans="1:5" ht="12.75">
      <c r="A58" s="7">
        <f>A57+$B$7</f>
        <v>1410</v>
      </c>
      <c r="B58">
        <v>0</v>
      </c>
      <c r="C58" s="5">
        <f>C57+D57</f>
        <v>57.993199771677965</v>
      </c>
      <c r="D58" s="6">
        <f>IF((E58&gt;C58),$D$8*(E58-C58)*($B$7/$B$8),$E$8*$D$8*(E58-C58)*($B$7/$B$8))</f>
        <v>-1.9795919863006781</v>
      </c>
      <c r="E58" s="7">
        <f>$D$7+(B58/($D$5/1000))^0.833</f>
        <v>25</v>
      </c>
    </row>
    <row r="59" spans="1:5" ht="12.75">
      <c r="A59" s="7">
        <f>A58+$B$7</f>
        <v>1440</v>
      </c>
      <c r="B59">
        <v>0</v>
      </c>
      <c r="C59" s="5">
        <f>C58+D58</f>
        <v>56.01360778537729</v>
      </c>
      <c r="D59" s="6">
        <f>IF((E59&gt;C59),$D$8*(E59-C59)*($B$7/$B$8),$E$8*$D$8*(E59-C59)*($B$7/$B$8))</f>
        <v>-1.8608164671226377</v>
      </c>
      <c r="E59" s="7">
        <f>$D$7+(B59/($D$5/1000))^0.833</f>
        <v>25</v>
      </c>
    </row>
    <row r="60" spans="1:5" ht="12.75">
      <c r="A60" s="7">
        <f>A59+$B$7</f>
        <v>1470</v>
      </c>
      <c r="B60">
        <v>0</v>
      </c>
      <c r="C60" s="5">
        <f>C59+D59</f>
        <v>54.15279131825465</v>
      </c>
      <c r="D60" s="6">
        <f>IF((E60&gt;C60),$D$8*(E60-C60)*($B$7/$B$8),$E$8*$D$8*(E60-C60)*($B$7/$B$8))</f>
        <v>-1.7491674790952794</v>
      </c>
      <c r="E60" s="7">
        <f>$D$7+(B60/($D$5/1000))^0.833</f>
        <v>25</v>
      </c>
    </row>
    <row r="61" spans="1:5" ht="12.75">
      <c r="A61" s="7">
        <f>A60+$B$7</f>
        <v>1500</v>
      </c>
      <c r="B61">
        <v>0</v>
      </c>
      <c r="C61" s="5">
        <f>C60+D60</f>
        <v>52.40362383915937</v>
      </c>
      <c r="D61" s="6">
        <f>IF((E61&gt;C61),$D$8*(E61-C61)*($B$7/$B$8),$E$8*$D$8*(E61-C61)*($B$7/$B$8))</f>
        <v>-1.6442174303495627</v>
      </c>
      <c r="E61" s="7">
        <f>$D$7+(B61/($D$5/1000))^0.833</f>
        <v>25</v>
      </c>
    </row>
    <row r="62" spans="1:5" ht="12.75">
      <c r="A62" s="7">
        <f>A61+$B$7</f>
        <v>1530</v>
      </c>
      <c r="B62">
        <v>0</v>
      </c>
      <c r="C62" s="5">
        <f>C61+D61</f>
        <v>50.75940640880981</v>
      </c>
      <c r="D62" s="6">
        <f>IF((E62&gt;C62),$D$8*(E62-C62)*($B$7/$B$8),$E$8*$D$8*(E62-C62)*($B$7/$B$8))</f>
        <v>-1.545564384528589</v>
      </c>
      <c r="E62" s="7">
        <f>$D$7+(B62/($D$5/1000))^0.833</f>
        <v>25</v>
      </c>
    </row>
    <row r="63" spans="1:5" ht="12.75">
      <c r="A63" s="7">
        <f>A62+$B$7</f>
        <v>1560</v>
      </c>
      <c r="B63">
        <v>0</v>
      </c>
      <c r="C63" s="5">
        <f>C62+D62</f>
        <v>49.21384202428122</v>
      </c>
      <c r="D63" s="6">
        <f>IF((E63&gt;C63),$D$8*(E63-C63)*($B$7/$B$8),$E$8*$D$8*(E63-C63)*($B$7/$B$8))</f>
        <v>-1.4528305214568735</v>
      </c>
      <c r="E63" s="7">
        <f>$D$7+(B63/($D$5/1000))^0.833</f>
        <v>25</v>
      </c>
    </row>
    <row r="64" spans="1:5" ht="12.75">
      <c r="A64" s="7">
        <f>A63+$B$7</f>
        <v>1590</v>
      </c>
      <c r="B64">
        <v>0</v>
      </c>
      <c r="C64" s="5">
        <f>C63+D63</f>
        <v>47.761011502824346</v>
      </c>
      <c r="D64" s="6">
        <f>IF((E64&gt;C64),$D$8*(E64-C64)*($B$7/$B$8),$E$8*$D$8*(E64-C64)*($B$7/$B$8))</f>
        <v>-1.365660690169461</v>
      </c>
      <c r="E64" s="7">
        <f>$D$7+(B64/($D$5/1000))^0.833</f>
        <v>25</v>
      </c>
    </row>
    <row r="65" spans="1:5" ht="12.75">
      <c r="A65" s="7">
        <f>A64+$B$7</f>
        <v>1620</v>
      </c>
      <c r="B65">
        <v>0</v>
      </c>
      <c r="C65" s="5">
        <f>C64+D64</f>
        <v>46.39535081265488</v>
      </c>
      <c r="D65" s="6">
        <f>IF((E65&gt;C65),$D$8*(E65-C65)*($B$7/$B$8),$E$8*$D$8*(E65-C65)*($B$7/$B$8))</f>
        <v>-1.2837210487592934</v>
      </c>
      <c r="E65" s="7">
        <f>$D$7+(B65/($D$5/1000))^0.833</f>
        <v>25</v>
      </c>
    </row>
    <row r="66" spans="1:5" ht="12.75">
      <c r="A66" s="7">
        <f>A65+$B$7</f>
        <v>1650</v>
      </c>
      <c r="B66">
        <v>0</v>
      </c>
      <c r="C66" s="5">
        <f>C65+D65</f>
        <v>45.11162976389559</v>
      </c>
      <c r="D66" s="6">
        <f>IF((E66&gt;C66),$D$8*(E66-C66)*($B$7/$B$8),$E$8*$D$8*(E66-C66)*($B$7/$B$8))</f>
        <v>-1.206697785833736</v>
      </c>
      <c r="E66" s="7">
        <f>$D$7+(B66/($D$5/1000))^0.833</f>
        <v>25</v>
      </c>
    </row>
    <row r="67" spans="1:5" ht="12.75">
      <c r="A67" s="7">
        <f>A66+$B$7</f>
        <v>1680</v>
      </c>
      <c r="B67">
        <v>0</v>
      </c>
      <c r="C67" s="5">
        <f>C66+D66</f>
        <v>43.90493197806185</v>
      </c>
      <c r="D67" s="6">
        <f>IF((E67&gt;C67),$D$8*(E67-C67)*($B$7/$B$8),$E$8*$D$8*(E67-C67)*($B$7/$B$8))</f>
        <v>-1.1342959186837114</v>
      </c>
      <c r="E67" s="7">
        <f>$D$7+(B67/($D$5/1000))^0.833</f>
        <v>25</v>
      </c>
    </row>
    <row r="68" spans="1:5" ht="12.75">
      <c r="A68" s="7">
        <f>A67+$B$7</f>
        <v>1710</v>
      </c>
      <c r="B68">
        <v>0</v>
      </c>
      <c r="C68" s="5">
        <f>C67+D67</f>
        <v>42.77063605937814</v>
      </c>
      <c r="D68" s="6">
        <f>IF((E68&gt;C68),$D$8*(E68-C68)*($B$7/$B$8),$E$8*$D$8*(E68-C68)*($B$7/$B$8))</f>
        <v>-1.0662381635626887</v>
      </c>
      <c r="E68" s="7">
        <f>$D$7+(B68/($D$5/1000))^0.833</f>
        <v>25</v>
      </c>
    </row>
    <row r="69" spans="1:5" ht="12.75">
      <c r="A69" s="7">
        <f>A68+$B$7</f>
        <v>1740</v>
      </c>
      <c r="B69">
        <v>0</v>
      </c>
      <c r="C69" s="5">
        <f>C68+D68</f>
        <v>41.704397895815454</v>
      </c>
      <c r="D69" s="6">
        <f>IF((E69&gt;C69),$D$8*(E69-C69)*($B$7/$B$8),$E$8*$D$8*(E69-C69)*($B$7/$B$8))</f>
        <v>-1.0022638737489273</v>
      </c>
      <c r="E69" s="7">
        <f>$D$7+(B69/($D$5/1000))^0.833</f>
        <v>25</v>
      </c>
    </row>
    <row r="70" spans="1:5" ht="12.75">
      <c r="A70" s="7">
        <f>A69+$B$7</f>
        <v>1770</v>
      </c>
      <c r="B70">
        <v>0</v>
      </c>
      <c r="C70" s="5">
        <f>C69+D69</f>
        <v>40.702134022066524</v>
      </c>
      <c r="D70" s="6">
        <f>IF((E70&gt;C70),$D$8*(E70-C70)*($B$7/$B$8),$E$8*$D$8*(E70-C70)*($B$7/$B$8))</f>
        <v>-0.9421280413239916</v>
      </c>
      <c r="E70" s="7">
        <f>$D$7+(B70/($D$5/1000))^0.833</f>
        <v>25</v>
      </c>
    </row>
    <row r="71" spans="1:5" ht="12.75">
      <c r="A71" s="7">
        <f>A70+$B$7</f>
        <v>1800</v>
      </c>
      <c r="B71">
        <v>0</v>
      </c>
      <c r="C71" s="5">
        <f>C70+D70</f>
        <v>39.760005980742534</v>
      </c>
      <c r="D71" s="6">
        <f>IF((E71&gt;C71),$D$8*(E71-C71)*($B$7/$B$8),$E$8*$D$8*(E71-C71)*($B$7/$B$8))</f>
        <v>-0.8856003588445521</v>
      </c>
      <c r="E71" s="7">
        <f>$D$7+(B71/($D$5/1000))^0.833</f>
        <v>25</v>
      </c>
    </row>
    <row r="72" spans="1:5" ht="12.75">
      <c r="A72" s="7">
        <f>A71+$B$7</f>
        <v>1830</v>
      </c>
      <c r="B72">
        <v>0</v>
      </c>
      <c r="C72" s="5">
        <f>C71+D71</f>
        <v>38.874405621897985</v>
      </c>
      <c r="D72" s="6">
        <f>IF((E72&gt;C72),$D$8*(E72-C72)*($B$7/$B$8),$E$8*$D$8*(E72-C72)*($B$7/$B$8))</f>
        <v>-0.8324643373138794</v>
      </c>
      <c r="E72" s="7">
        <f>$D$7+(B72/($D$5/1000))^0.833</f>
        <v>25</v>
      </c>
    </row>
    <row r="73" spans="1:5" ht="12.75">
      <c r="A73" s="7">
        <f>A72+$B$7</f>
        <v>1860</v>
      </c>
      <c r="B73">
        <v>0</v>
      </c>
      <c r="C73" s="5">
        <f>C72+D72</f>
        <v>38.041941284584105</v>
      </c>
      <c r="D73" s="6">
        <f>IF((E73&gt;C73),$D$8*(E73-C73)*($B$7/$B$8),$E$8*$D$8*(E73-C73)*($B$7/$B$8))</f>
        <v>-0.7825164770750465</v>
      </c>
      <c r="E73" s="7">
        <f>$D$7+(B73/($D$5/1000))^0.833</f>
        <v>25</v>
      </c>
    </row>
    <row r="74" spans="1:5" ht="12.75">
      <c r="A74" s="7">
        <f>A73+$B$7</f>
        <v>1890</v>
      </c>
      <c r="B74">
        <v>0</v>
      </c>
      <c r="C74" s="5">
        <f>C73+D73</f>
        <v>37.259424807509056</v>
      </c>
      <c r="D74" s="6">
        <f>IF((E74&gt;C74),$D$8*(E74-C74)*($B$7/$B$8),$E$8*$D$8*(E74-C74)*($B$7/$B$8))</f>
        <v>-0.7355654884505435</v>
      </c>
      <c r="E74" s="7">
        <f>$D$7+(B74/($D$5/1000))^0.833</f>
        <v>25</v>
      </c>
    </row>
    <row r="75" spans="1:5" ht="12.75">
      <c r="A75" s="7">
        <f>A74+$B$7</f>
        <v>1920</v>
      </c>
      <c r="B75">
        <v>0</v>
      </c>
      <c r="C75" s="5">
        <f>C74+D74</f>
        <v>36.52385931905851</v>
      </c>
      <c r="D75" s="6">
        <f>IF((E75&gt;C75),$D$8*(E75-C75)*($B$7/$B$8),$E$8*$D$8*(E75-C75)*($B$7/$B$8))</f>
        <v>-0.6914315591435107</v>
      </c>
      <c r="E75" s="7">
        <f>$D$7+(B75/($D$5/1000))^0.833</f>
        <v>25</v>
      </c>
    </row>
    <row r="76" spans="1:5" ht="12.75">
      <c r="A76" s="7">
        <f>A75+$B$7</f>
        <v>1950</v>
      </c>
      <c r="B76">
        <v>0</v>
      </c>
      <c r="C76" s="5">
        <f>C75+D75</f>
        <v>35.832427759915</v>
      </c>
      <c r="D76" s="6">
        <f>IF((E76&gt;C76),$D$8*(E76-C76)*($B$7/$B$8),$E$8*$D$8*(E76-C76)*($B$7/$B$8))</f>
        <v>-0.6499456655949001</v>
      </c>
      <c r="E76" s="7">
        <f>$D$7+(B76/($D$5/1000))^0.833</f>
        <v>25</v>
      </c>
    </row>
    <row r="77" spans="1:5" ht="12.75">
      <c r="A77" s="7">
        <f>A76+$B$7</f>
        <v>1980</v>
      </c>
      <c r="B77">
        <v>0</v>
      </c>
      <c r="C77" s="5">
        <f>C76+D76</f>
        <v>35.1824820943201</v>
      </c>
      <c r="D77" s="6">
        <f>IF((E77&gt;C77),$D$8*(E77-C77)*($B$7/$B$8),$E$8*$D$8*(E77-C77)*($B$7/$B$8))</f>
        <v>-0.6109489256592062</v>
      </c>
      <c r="E77" s="7">
        <f>$D$7+(B77/($D$5/1000))^0.833</f>
        <v>25</v>
      </c>
    </row>
    <row r="78" spans="1:5" ht="12.75">
      <c r="A78" s="7">
        <f>A77+$B$7</f>
        <v>2010</v>
      </c>
      <c r="B78">
        <v>0</v>
      </c>
      <c r="C78" s="5">
        <f>C77+D77</f>
        <v>34.57153316866089</v>
      </c>
      <c r="D78" s="6">
        <f>IF((E78&gt;C78),$D$8*(E78-C78)*($B$7/$B$8),$E$8*$D$8*(E78-C78)*($B$7/$B$8))</f>
        <v>-0.5742919901196536</v>
      </c>
      <c r="E78" s="7">
        <f>$D$7+(B78/($D$5/1000))^0.833</f>
        <v>25</v>
      </c>
    </row>
    <row r="79" spans="1:5" ht="12.75">
      <c r="A79" s="7">
        <f>A78+$B$7</f>
        <v>2040</v>
      </c>
      <c r="B79">
        <v>0</v>
      </c>
      <c r="C79" s="5">
        <f>C78+D78</f>
        <v>33.99724117854124</v>
      </c>
      <c r="D79" s="6">
        <f>IF((E79&gt;C79),$D$8*(E79-C79)*($B$7/$B$8),$E$8*$D$8*(E79-C79)*($B$7/$B$8))</f>
        <v>-0.5398344707124744</v>
      </c>
      <c r="E79" s="7">
        <f>$D$7+(B79/($D$5/1000))^0.833</f>
        <v>25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5012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Schoen</dc:creator>
  <cp:keywords/>
  <dc:description/>
  <cp:lastModifiedBy>Paul Schoen</cp:lastModifiedBy>
  <dcterms:created xsi:type="dcterms:W3CDTF">2011-01-06T00:03:23Z</dcterms:created>
  <dcterms:modified xsi:type="dcterms:W3CDTF">2018-12-03T09:53:42Z</dcterms:modified>
  <cp:category/>
  <cp:version/>
  <cp:contentType/>
  <cp:contentStatus/>
  <cp:revision>12</cp:revision>
</cp:coreProperties>
</file>