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615" windowHeight="12525" activeTab="1"/>
  </bookViews>
  <sheets>
    <sheet name="Original" sheetId="1" r:id="rId1"/>
    <sheet name="Modifie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<sst xmlns="http://schemas.openxmlformats.org/spreadsheetml/2006/main" count="26" uniqueCount="10">
  <si>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Transformer saturation curves</t>
  </si>
  <si>
    <t>#9517</t>
  </si>
  <si>
    <t>#9516</t>
  </si>
  <si>
    <t>Vout</t>
  </si>
  <si>
    <t>Iin</t>
  </si>
  <si>
    <t>Ratio</t>
  </si>
  <si>
    <t>For modified toroids</t>
  </si>
  <si>
    <t>#9517A</t>
  </si>
  <si>
    <t>#9516A</t>
  </si>
  <si>
    <t>Volts/turn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</si>
</sst>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.75"/>
      <name val="Arial"/>
      <family val="0"/>
    </font>
    <font>
      <b/>
      <sz val="15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2" borderId="3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3" borderId="16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Original!$A$5:$A$13</c:f>
              <c:numCache/>
            </c:numRef>
          </c:xVal>
          <c:yVal>
            <c:numRef>
              <c:f>Original!$B$5:$B$13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Original!$A$5:$A$13</c:f>
              <c:numCache/>
            </c:numRef>
          </c:xVal>
          <c:yVal>
            <c:numRef>
              <c:f>Original!$E$5:$E$13</c:f>
              <c:numCache/>
            </c:numRef>
          </c:yVal>
          <c:smooth val="1"/>
        </c:ser>
        <c:axId val="34799857"/>
        <c:axId val="44763258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Original!$A$5:$A$13</c:f>
              <c:numCache/>
            </c:numRef>
          </c:xVal>
          <c:yVal>
            <c:numRef>
              <c:f>Original!$C$5:$C$13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Original!$A$5:$A$13</c:f>
              <c:numCache/>
            </c:numRef>
          </c:xVal>
          <c:yVal>
            <c:numRef>
              <c:f>Original!$F$5:$F$13</c:f>
              <c:numCache/>
            </c:numRef>
          </c:yVal>
          <c:smooth val="0"/>
        </c:ser>
        <c:axId val="216139"/>
        <c:axId val="1945252"/>
      </c:scatterChart>
      <c:val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crossBetween val="midCat"/>
        <c:dispUnits/>
      </c:val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Output VAC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crossBetween val="midCat"/>
        <c:dispUnits/>
      </c:valAx>
      <c:valAx>
        <c:axId val="216139"/>
        <c:scaling>
          <c:orientation val="minMax"/>
        </c:scaling>
        <c:axPos val="b"/>
        <c:delete val="1"/>
        <c:majorTickMark val="in"/>
        <c:minorTickMark val="none"/>
        <c:tickLblPos val="nextTo"/>
        <c:crossAx val="1945252"/>
        <c:crosses val="max"/>
        <c:crossBetween val="midCat"/>
        <c:dispUnits/>
      </c:val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Input AAC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61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9517A-Voltage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Modified!$A$5:$A$15</c:f>
              <c:numCache/>
            </c:numRef>
          </c:xVal>
          <c:yVal>
            <c:numRef>
              <c:f>Modified!$B$5:$B$15</c:f>
              <c:numCache/>
            </c:numRef>
          </c:yVal>
          <c:smooth val="1"/>
        </c:ser>
        <c:ser>
          <c:idx val="2"/>
          <c:order val="2"/>
          <c:tx>
            <c:v>9516A-Voltage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Modified!$A$5:$A$15</c:f>
              <c:numCache/>
            </c:numRef>
          </c:xVal>
          <c:yVal>
            <c:numRef>
              <c:f>Modified!$E$5:$E$15</c:f>
              <c:numCache/>
            </c:numRef>
          </c:yVal>
          <c:smooth val="1"/>
        </c:ser>
        <c:axId val="17507269"/>
        <c:axId val="23347694"/>
      </c:scatterChart>
      <c:scatterChart>
        <c:scatterStyle val="lineMarker"/>
        <c:varyColors val="0"/>
        <c:ser>
          <c:idx val="1"/>
          <c:order val="1"/>
          <c:tx>
            <c:v>9517A-Current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5"/>
            <c:forward val="20"/>
            <c:dispEq val="0"/>
            <c:dispRSqr val="0"/>
          </c:trendline>
          <c:xVal>
            <c:numRef>
              <c:f>Modified!$A$5:$A$15</c:f>
              <c:numCache/>
            </c:numRef>
          </c:xVal>
          <c:yVal>
            <c:numRef>
              <c:f>Modified!$C$5:$C$15</c:f>
              <c:numCache/>
            </c:numRef>
          </c:yVal>
          <c:smooth val="0"/>
        </c:ser>
        <c:ser>
          <c:idx val="3"/>
          <c:order val="3"/>
          <c:tx>
            <c:v>9516A-Current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5"/>
            <c:forward val="20"/>
            <c:dispEq val="0"/>
            <c:dispRSqr val="0"/>
          </c:trendline>
          <c:xVal>
            <c:numRef>
              <c:f>Modified!$A$5:$A$15</c:f>
              <c:numCache/>
            </c:numRef>
          </c:xVal>
          <c:yVal>
            <c:numRef>
              <c:f>Modified!$F$5:$F$15</c:f>
              <c:numCache/>
            </c:numRef>
          </c:yVal>
          <c:smooth val="0"/>
        </c:ser>
        <c:axId val="8802655"/>
        <c:axId val="12115032"/>
      </c:scatterChart>
      <c:valAx>
        <c:axId val="175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VAC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crossBetween val="midCat"/>
        <c:dispUnits/>
      </c:valAx>
      <c:valAx>
        <c:axId val="233476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Output VAC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crossBetween val="midCat"/>
        <c:dispUnits/>
      </c:valAx>
      <c:valAx>
        <c:axId val="8802655"/>
        <c:scaling>
          <c:orientation val="minMax"/>
        </c:scaling>
        <c:axPos val="b"/>
        <c:delete val="1"/>
        <c:majorTickMark val="in"/>
        <c:minorTickMark val="none"/>
        <c:tickLblPos val="nextTo"/>
        <c:crossAx val="12115032"/>
        <c:crosses val="max"/>
        <c:crossBetween val="midCat"/>
        <c:dispUnits/>
      </c:valAx>
      <c:valAx>
        <c:axId val="12115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Input AAC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8026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157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5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0</xdr:rowOff>
    </xdr:from>
    <xdr:to>
      <xdr:col>17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9525" y="2971800"/>
        <a:ext cx="10353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18</xdr:col>
      <xdr:colOff>9525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2847975"/>
        <a:ext cx="109823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I16" sqref="I16"/>
    </sheetView>
  </sheetViews>
  <sheetFormatPr defaultColWidth="9.140625" defaultRowHeight="12.75"/>
  <sheetData>
    <row r="1" ht="15.75">
      <c r="A1" s="4" t="s">
        <v>0</v>
      </c>
    </row>
    <row r="3" spans="2:7" ht="12.75">
      <c r="B3" s="2" t="s">
        <v>3</v>
      </c>
      <c r="C3" s="2" t="s">
        <v>4</v>
      </c>
      <c r="D3" s="2" t="s">
        <v>5</v>
      </c>
      <c r="E3" s="2" t="s">
        <v>3</v>
      </c>
      <c r="F3" s="2" t="s">
        <v>4</v>
      </c>
      <c r="G3" s="2" t="s">
        <v>5</v>
      </c>
    </row>
    <row r="4" spans="2:7" ht="12.75">
      <c r="B4" s="2" t="s">
        <v>1</v>
      </c>
      <c r="C4" s="2" t="s">
        <v>1</v>
      </c>
      <c r="D4" s="2" t="s">
        <v>1</v>
      </c>
      <c r="E4" s="2" t="s">
        <v>2</v>
      </c>
      <c r="F4" s="2" t="s">
        <v>2</v>
      </c>
      <c r="G4" s="2" t="s">
        <v>1</v>
      </c>
    </row>
    <row r="5" spans="1:7" ht="12.75">
      <c r="A5" s="1">
        <v>50</v>
      </c>
      <c r="B5" s="3">
        <v>0.169</v>
      </c>
      <c r="C5" s="3">
        <v>0.012</v>
      </c>
      <c r="D5" s="3">
        <f>$A5/B5</f>
        <v>295.85798816568047</v>
      </c>
      <c r="E5" s="3">
        <v>0.273</v>
      </c>
      <c r="F5" s="3">
        <v>0.02</v>
      </c>
      <c r="G5" s="3">
        <f>$A5/E5</f>
        <v>183.15018315018312</v>
      </c>
    </row>
    <row r="6" spans="1:7" ht="12.75">
      <c r="A6" s="1">
        <v>100</v>
      </c>
      <c r="B6" s="3">
        <v>0.328</v>
      </c>
      <c r="C6" s="3">
        <v>0.016</v>
      </c>
      <c r="D6" s="3">
        <f aca="true" t="shared" si="0" ref="D6:D13">$A6/B6</f>
        <v>304.8780487804878</v>
      </c>
      <c r="E6" s="3">
        <v>0.545</v>
      </c>
      <c r="F6" s="3">
        <v>0.028</v>
      </c>
      <c r="G6" s="3">
        <f aca="true" t="shared" si="1" ref="G6:G13">$A6/E6</f>
        <v>183.48623853211006</v>
      </c>
    </row>
    <row r="7" spans="1:7" ht="12.75">
      <c r="A7" s="1">
        <v>150</v>
      </c>
      <c r="B7" s="3">
        <v>0.491</v>
      </c>
      <c r="C7" s="3">
        <v>0.02</v>
      </c>
      <c r="D7" s="3">
        <f t="shared" si="0"/>
        <v>305.4989816700611</v>
      </c>
      <c r="E7" s="3">
        <v>0.824</v>
      </c>
      <c r="F7" s="3">
        <v>0.034</v>
      </c>
      <c r="G7" s="3">
        <f t="shared" si="1"/>
        <v>182.03883495145632</v>
      </c>
    </row>
    <row r="8" spans="1:7" ht="12.75">
      <c r="A8" s="1">
        <v>200</v>
      </c>
      <c r="B8" s="3">
        <v>0.657</v>
      </c>
      <c r="C8" s="3">
        <v>0.025</v>
      </c>
      <c r="D8" s="3">
        <f t="shared" si="0"/>
        <v>304.41400304414003</v>
      </c>
      <c r="E8" s="3">
        <v>1.102</v>
      </c>
      <c r="F8" s="3">
        <v>0.044</v>
      </c>
      <c r="G8" s="3">
        <f t="shared" si="1"/>
        <v>181.48820326678765</v>
      </c>
    </row>
    <row r="9" spans="1:7" ht="12.75">
      <c r="A9" s="1">
        <v>250</v>
      </c>
      <c r="B9" s="3">
        <v>0.818</v>
      </c>
      <c r="C9" s="3">
        <v>0.034</v>
      </c>
      <c r="D9" s="3">
        <f t="shared" si="0"/>
        <v>305.6234718826406</v>
      </c>
      <c r="E9" s="3">
        <v>1.362</v>
      </c>
      <c r="F9" s="3">
        <v>0.061</v>
      </c>
      <c r="G9" s="3">
        <f t="shared" si="1"/>
        <v>183.55359765051395</v>
      </c>
    </row>
    <row r="10" spans="1:7" ht="12.75">
      <c r="A10" s="1">
        <v>280</v>
      </c>
      <c r="B10" s="3">
        <v>0.918</v>
      </c>
      <c r="C10" s="3">
        <v>0.05</v>
      </c>
      <c r="D10" s="3">
        <f t="shared" si="0"/>
        <v>305.0108932461874</v>
      </c>
      <c r="E10" s="3">
        <v>1.529</v>
      </c>
      <c r="F10" s="3">
        <v>0.093</v>
      </c>
      <c r="G10" s="3">
        <f t="shared" si="1"/>
        <v>183.12622629169394</v>
      </c>
    </row>
    <row r="11" spans="1:7" ht="12.75">
      <c r="A11" s="1">
        <v>300</v>
      </c>
      <c r="B11" s="3">
        <v>0.983</v>
      </c>
      <c r="C11" s="3">
        <v>0.086</v>
      </c>
      <c r="D11" s="3">
        <f t="shared" si="0"/>
        <v>305.1881993896236</v>
      </c>
      <c r="E11" s="3">
        <v>1.649</v>
      </c>
      <c r="F11" s="3">
        <v>0.173</v>
      </c>
      <c r="G11" s="3">
        <f t="shared" si="1"/>
        <v>181.92844147968466</v>
      </c>
    </row>
    <row r="12" spans="1:7" ht="12.75">
      <c r="A12" s="1">
        <v>310</v>
      </c>
      <c r="B12" s="3">
        <v>1.017</v>
      </c>
      <c r="C12" s="3">
        <v>0.156</v>
      </c>
      <c r="D12" s="3">
        <f t="shared" si="0"/>
        <v>304.8180924287119</v>
      </c>
      <c r="E12" s="3">
        <v>1.715</v>
      </c>
      <c r="F12" s="3">
        <v>0.317</v>
      </c>
      <c r="G12" s="3">
        <f t="shared" si="1"/>
        <v>180.75801749271136</v>
      </c>
    </row>
    <row r="13" spans="1:7" ht="12.75">
      <c r="A13" s="1">
        <v>320</v>
      </c>
      <c r="B13" s="3">
        <v>1.054</v>
      </c>
      <c r="C13" s="3">
        <v>0.312</v>
      </c>
      <c r="D13" s="3">
        <f t="shared" si="0"/>
        <v>303.6053130929791</v>
      </c>
      <c r="E13" s="3">
        <v>1.758</v>
      </c>
      <c r="F13" s="3">
        <v>0.58</v>
      </c>
      <c r="G13" s="3">
        <f t="shared" si="1"/>
        <v>182.02502844141068</v>
      </c>
    </row>
    <row r="14" spans="1:7" ht="12.75">
      <c r="A14" s="1"/>
      <c r="B14" s="3"/>
      <c r="C14" s="3"/>
      <c r="D14" s="5">
        <f>ROUND(AVERAGE(D5:D13),0)</f>
        <v>304</v>
      </c>
      <c r="E14" s="3"/>
      <c r="F14" s="3"/>
      <c r="G14" s="5">
        <f>ROUND(AVERAGE(G5:G13),0)</f>
        <v>182</v>
      </c>
    </row>
    <row r="15" spans="1:7" ht="13.5" thickBot="1">
      <c r="A15" s="1"/>
      <c r="B15" s="3"/>
      <c r="C15" s="3"/>
      <c r="D15" s="5"/>
      <c r="E15" s="3"/>
      <c r="F15" s="3"/>
      <c r="G15" s="5"/>
    </row>
    <row r="16" spans="1:7" ht="13.5" thickBot="1">
      <c r="A16" s="24" t="s">
        <v>9</v>
      </c>
      <c r="B16" s="25">
        <f>B9*240/250</f>
        <v>0.78528</v>
      </c>
      <c r="C16" s="3"/>
      <c r="D16" s="5"/>
      <c r="E16" s="25">
        <f>E9*240/250</f>
        <v>1.30752</v>
      </c>
      <c r="F16" s="3"/>
      <c r="G16" s="5"/>
    </row>
    <row r="17" spans="1:7" ht="12.75">
      <c r="A17" s="1"/>
      <c r="B17" s="3"/>
      <c r="C17" s="3"/>
      <c r="D17" s="5"/>
      <c r="E17" s="3"/>
      <c r="F17" s="3"/>
      <c r="G17" s="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16" sqref="I16"/>
    </sheetView>
  </sheetViews>
  <sheetFormatPr defaultColWidth="9.140625" defaultRowHeight="12.75"/>
  <sheetData>
    <row r="1" spans="1:8" ht="15.75">
      <c r="A1" s="4" t="s">
        <v>0</v>
      </c>
      <c r="E1" s="1" t="s">
        <v>6</v>
      </c>
      <c r="H1" s="6">
        <v>39471</v>
      </c>
    </row>
    <row r="2" ht="13.5" thickBot="1"/>
    <row r="3" spans="2:7" ht="12.75">
      <c r="B3" s="13" t="s">
        <v>3</v>
      </c>
      <c r="C3" s="14" t="s">
        <v>4</v>
      </c>
      <c r="D3" s="15" t="s">
        <v>5</v>
      </c>
      <c r="E3" s="16" t="s">
        <v>3</v>
      </c>
      <c r="F3" s="14" t="s">
        <v>4</v>
      </c>
      <c r="G3" s="17" t="s">
        <v>5</v>
      </c>
    </row>
    <row r="4" spans="2:7" ht="13.5" thickBot="1">
      <c r="B4" s="18" t="s">
        <v>7</v>
      </c>
      <c r="C4" s="19" t="s">
        <v>7</v>
      </c>
      <c r="D4" s="20" t="s">
        <v>7</v>
      </c>
      <c r="E4" s="21" t="s">
        <v>8</v>
      </c>
      <c r="F4" s="19" t="str">
        <f>$E4</f>
        <v>#9516A</v>
      </c>
      <c r="G4" s="22" t="str">
        <f>$E4</f>
        <v>#9516A</v>
      </c>
    </row>
    <row r="5" spans="1:7" ht="12.75">
      <c r="A5" s="1">
        <v>50</v>
      </c>
      <c r="B5" s="7">
        <v>0.193</v>
      </c>
      <c r="C5" s="8">
        <v>0.0157</v>
      </c>
      <c r="D5" s="9">
        <f>$A5/B5</f>
        <v>259.0673575129534</v>
      </c>
      <c r="E5" s="7">
        <v>0.3161</v>
      </c>
      <c r="F5" s="8">
        <v>0.0298</v>
      </c>
      <c r="G5" s="9">
        <f>$A5/E5</f>
        <v>158.17779183802594</v>
      </c>
    </row>
    <row r="6" spans="1:7" ht="12.75">
      <c r="A6" s="1">
        <v>100</v>
      </c>
      <c r="B6" s="7">
        <v>0.386</v>
      </c>
      <c r="C6" s="8">
        <v>0.0216</v>
      </c>
      <c r="D6" s="9">
        <f aca="true" t="shared" si="0" ref="D6:D12">$A6/B6</f>
        <v>259.0673575129534</v>
      </c>
      <c r="E6" s="7">
        <v>0.6315</v>
      </c>
      <c r="F6" s="8">
        <v>0.045</v>
      </c>
      <c r="G6" s="9">
        <f aca="true" t="shared" si="1" ref="G6:G15">$A6/E6</f>
        <v>158.35312747426764</v>
      </c>
    </row>
    <row r="7" spans="1:7" ht="12.75">
      <c r="A7" s="1">
        <v>150</v>
      </c>
      <c r="B7" s="7">
        <v>0.578</v>
      </c>
      <c r="C7" s="8">
        <v>0.0287</v>
      </c>
      <c r="D7" s="9">
        <f t="shared" si="0"/>
        <v>259.51557093425606</v>
      </c>
      <c r="E7" s="7">
        <v>0.9411</v>
      </c>
      <c r="F7" s="8">
        <v>0.0649</v>
      </c>
      <c r="G7" s="9">
        <f t="shared" si="1"/>
        <v>159.38795027095952</v>
      </c>
    </row>
    <row r="8" spans="1:7" ht="12.75">
      <c r="A8" s="1">
        <v>200</v>
      </c>
      <c r="B8" s="7">
        <v>0.767</v>
      </c>
      <c r="C8" s="8">
        <v>0.0416</v>
      </c>
      <c r="D8" s="9">
        <f t="shared" si="0"/>
        <v>260.7561929595828</v>
      </c>
      <c r="E8" s="7">
        <v>1.2531</v>
      </c>
      <c r="F8" s="8">
        <v>0.1017</v>
      </c>
      <c r="G8" s="9">
        <f t="shared" si="1"/>
        <v>159.6041816295587</v>
      </c>
    </row>
    <row r="9" spans="1:7" ht="12.75">
      <c r="A9" s="1">
        <v>210</v>
      </c>
      <c r="B9" s="7">
        <v>0.808</v>
      </c>
      <c r="C9" s="8">
        <v>0.0454</v>
      </c>
      <c r="D9" s="9">
        <f t="shared" si="0"/>
        <v>259.9009900990099</v>
      </c>
      <c r="E9" s="7">
        <v>1.3183</v>
      </c>
      <c r="F9" s="8">
        <v>0.1155</v>
      </c>
      <c r="G9" s="9">
        <f t="shared" si="1"/>
        <v>159.2960631115831</v>
      </c>
    </row>
    <row r="10" spans="1:7" ht="12.75">
      <c r="A10" s="1">
        <v>220</v>
      </c>
      <c r="B10" s="7">
        <v>0.844</v>
      </c>
      <c r="C10" s="8">
        <v>0.052</v>
      </c>
      <c r="D10" s="9">
        <f t="shared" si="0"/>
        <v>260.66350710900474</v>
      </c>
      <c r="E10" s="7">
        <v>1.3773</v>
      </c>
      <c r="F10" s="8">
        <v>0.1315</v>
      </c>
      <c r="G10" s="9">
        <f t="shared" si="1"/>
        <v>159.73281057140784</v>
      </c>
    </row>
    <row r="11" spans="1:7" ht="13.5" thickBot="1">
      <c r="A11" s="1">
        <v>230</v>
      </c>
      <c r="B11" s="7">
        <v>0.881</v>
      </c>
      <c r="C11" s="8">
        <v>0.0617</v>
      </c>
      <c r="D11" s="9">
        <f t="shared" si="0"/>
        <v>261.06696935300795</v>
      </c>
      <c r="E11" s="7">
        <v>1.4385</v>
      </c>
      <c r="F11" s="8">
        <v>0.1531</v>
      </c>
      <c r="G11" s="9">
        <f t="shared" si="1"/>
        <v>159.88877302745917</v>
      </c>
    </row>
    <row r="12" spans="1:7" ht="13.5" thickBot="1">
      <c r="A12" s="1">
        <v>240</v>
      </c>
      <c r="B12" s="10">
        <v>0.922</v>
      </c>
      <c r="C12" s="8">
        <v>0.0783</v>
      </c>
      <c r="D12" s="9">
        <f t="shared" si="0"/>
        <v>260.3036876355748</v>
      </c>
      <c r="E12" s="10">
        <v>1.5048</v>
      </c>
      <c r="F12" s="8">
        <v>0.1785</v>
      </c>
      <c r="G12" s="9">
        <f t="shared" si="1"/>
        <v>159.4896331738437</v>
      </c>
    </row>
    <row r="13" spans="1:7" ht="12.75">
      <c r="A13" s="1">
        <v>250</v>
      </c>
      <c r="B13" s="7">
        <v>0.959</v>
      </c>
      <c r="C13" s="8">
        <v>0.1112</v>
      </c>
      <c r="D13" s="9">
        <f>$A13/B13</f>
        <v>260.6882168925965</v>
      </c>
      <c r="E13" s="7">
        <v>1.568</v>
      </c>
      <c r="F13" s="8">
        <v>0.2138</v>
      </c>
      <c r="G13" s="9">
        <f>$A13/E13</f>
        <v>159.43877551020407</v>
      </c>
    </row>
    <row r="14" spans="1:7" ht="12.75">
      <c r="A14" s="1">
        <v>260</v>
      </c>
      <c r="B14" s="7"/>
      <c r="C14" s="8"/>
      <c r="D14" s="9"/>
      <c r="E14" s="7">
        <v>1.6332</v>
      </c>
      <c r="F14" s="8">
        <v>0.3036</v>
      </c>
      <c r="G14" s="9">
        <f>$A14/E14</f>
        <v>159.1966691158462</v>
      </c>
    </row>
    <row r="15" spans="1:7" ht="13.5" thickBot="1">
      <c r="A15" s="1">
        <v>270</v>
      </c>
      <c r="B15" s="7"/>
      <c r="C15" s="8"/>
      <c r="D15" s="9"/>
      <c r="E15" s="7">
        <v>1.7</v>
      </c>
      <c r="F15" s="8">
        <v>0.5</v>
      </c>
      <c r="G15" s="9">
        <f t="shared" si="1"/>
        <v>158.8235294117647</v>
      </c>
    </row>
    <row r="16" spans="1:7" ht="13.5" thickBot="1">
      <c r="A16" s="1"/>
      <c r="B16" s="11"/>
      <c r="C16" s="12"/>
      <c r="D16" s="23">
        <f>ROUND(AVERAGE(D5:D13),0)</f>
        <v>260</v>
      </c>
      <c r="E16" s="12"/>
      <c r="F16" s="12"/>
      <c r="G16" s="23">
        <f>ROUND(AVERAGE(G5:G15),0)</f>
        <v>159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ETIINC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2008-01-02T18:33:54Z</dcterms:created>
  <dcterms:modified xsi:type="dcterms:W3CDTF">2008-01-24T23:21:51Z</dcterms:modified>
  <cp:category/>
  <cp:version/>
  <cp:contentType/>
  <cp:contentStatus/>
</cp:coreProperties>
</file>